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dd749b5a1a83b0d/Documents/MARTIN/Summerwind HOA/"/>
    </mc:Choice>
  </mc:AlternateContent>
  <xr:revisionPtr revIDLastSave="1" documentId="8_{EF5A7AE3-A330-4628-9880-284868D63F69}" xr6:coauthVersionLast="47" xr6:coauthVersionMax="47" xr10:uidLastSave="{9111AC94-8096-4B20-903F-71B38E672DCC}"/>
  <bookViews>
    <workbookView xWindow="1909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 s="1"/>
  <c r="O5" i="1"/>
  <c r="O80" i="1"/>
  <c r="O79" i="1"/>
  <c r="O85" i="1" l="1"/>
  <c r="O84" i="1"/>
  <c r="C77" i="1"/>
  <c r="D77" i="1"/>
  <c r="E77" i="1"/>
  <c r="F77" i="1"/>
  <c r="G77" i="1"/>
  <c r="H77" i="1"/>
  <c r="I77" i="1"/>
  <c r="J77" i="1"/>
  <c r="K77" i="1"/>
  <c r="L77" i="1"/>
  <c r="M77" i="1"/>
  <c r="N77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2" i="1"/>
  <c r="D72" i="1"/>
  <c r="E72" i="1"/>
  <c r="F72" i="1"/>
  <c r="G72" i="1"/>
  <c r="H72" i="1"/>
  <c r="I72" i="1"/>
  <c r="J72" i="1"/>
  <c r="K72" i="1"/>
  <c r="L72" i="1"/>
  <c r="M72" i="1"/>
  <c r="N72" i="1"/>
  <c r="C68" i="1"/>
  <c r="D68" i="1"/>
  <c r="E68" i="1"/>
  <c r="F68" i="1"/>
  <c r="G68" i="1"/>
  <c r="H68" i="1"/>
  <c r="I68" i="1"/>
  <c r="J68" i="1"/>
  <c r="K68" i="1"/>
  <c r="L68" i="1"/>
  <c r="M68" i="1"/>
  <c r="N68" i="1"/>
  <c r="O51" i="1"/>
  <c r="C46" i="1"/>
  <c r="D46" i="1"/>
  <c r="E46" i="1"/>
  <c r="F46" i="1"/>
  <c r="G46" i="1"/>
  <c r="H46" i="1"/>
  <c r="I46" i="1"/>
  <c r="J46" i="1"/>
  <c r="K46" i="1"/>
  <c r="L46" i="1"/>
  <c r="M46" i="1"/>
  <c r="N46" i="1"/>
  <c r="C39" i="1"/>
  <c r="D39" i="1"/>
  <c r="E39" i="1"/>
  <c r="F39" i="1"/>
  <c r="G39" i="1"/>
  <c r="H39" i="1"/>
  <c r="I39" i="1"/>
  <c r="J39" i="1"/>
  <c r="K39" i="1"/>
  <c r="L39" i="1"/>
  <c r="M39" i="1"/>
  <c r="N39" i="1"/>
  <c r="O11" i="1"/>
  <c r="O15" i="1"/>
  <c r="O17" i="1"/>
  <c r="O96" i="1"/>
  <c r="O95" i="1"/>
  <c r="O91" i="1"/>
  <c r="O90" i="1"/>
  <c r="O89" i="1"/>
  <c r="O86" i="1"/>
  <c r="P86" i="1" s="1"/>
  <c r="O67" i="1"/>
  <c r="O63" i="1"/>
  <c r="O64" i="1" s="1"/>
  <c r="P64" i="1" s="1"/>
  <c r="O59" i="1"/>
  <c r="O58" i="1"/>
  <c r="O52" i="1"/>
  <c r="O50" i="1"/>
  <c r="O40" i="1"/>
  <c r="O34" i="1"/>
  <c r="O33" i="1"/>
  <c r="O32" i="1"/>
  <c r="O31" i="1"/>
  <c r="O26" i="1"/>
  <c r="O77" i="1" l="1"/>
  <c r="O73" i="1"/>
  <c r="O46" i="1"/>
  <c r="O74" i="1"/>
  <c r="O75" i="1"/>
  <c r="O57" i="1"/>
  <c r="O39" i="1"/>
  <c r="O76" i="1"/>
  <c r="O56" i="1"/>
  <c r="O44" i="1"/>
  <c r="O45" i="1"/>
  <c r="O78" i="1"/>
  <c r="O72" i="1"/>
  <c r="O68" i="1"/>
  <c r="O69" i="1" s="1"/>
  <c r="P69" i="1" s="1"/>
  <c r="O27" i="1"/>
  <c r="O97" i="1"/>
  <c r="P97" i="1" s="1"/>
  <c r="O16" i="1"/>
  <c r="O25" i="1"/>
  <c r="O53" i="1"/>
  <c r="P53" i="1" s="1"/>
  <c r="O92" i="1"/>
  <c r="P92" i="1" s="1"/>
  <c r="O12" i="1"/>
  <c r="O13" i="1"/>
  <c r="O24" i="1"/>
  <c r="O38" i="1"/>
  <c r="O35" i="1"/>
  <c r="P35" i="1" s="1"/>
  <c r="O14" i="1"/>
  <c r="O4" i="1"/>
  <c r="O81" i="1" l="1"/>
  <c r="P81" i="1" s="1"/>
  <c r="O60" i="1"/>
  <c r="P60" i="1" s="1"/>
  <c r="O47" i="1"/>
  <c r="P47" i="1" s="1"/>
  <c r="O41" i="1"/>
  <c r="P41" i="1" s="1"/>
  <c r="O28" i="1"/>
  <c r="P28" i="1" s="1"/>
  <c r="P7" i="1"/>
  <c r="P98" i="1" l="1"/>
  <c r="O10" i="1" l="1"/>
  <c r="O18" i="1" s="1"/>
  <c r="P18" i="1" l="1"/>
  <c r="O19" i="1"/>
  <c r="P19" i="1" s="1"/>
  <c r="P99" i="1" s="1"/>
</calcChain>
</file>

<file path=xl/sharedStrings.xml><?xml version="1.0" encoding="utf-8"?>
<sst xmlns="http://schemas.openxmlformats.org/spreadsheetml/2006/main" count="111" uniqueCount="97">
  <si>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</si>
  <si>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</si>
  <si>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</si>
  <si>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</si>
  <si>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</si>
  <si>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</si>
  <si>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</si>
  <si>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</si>
  <si>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</si>
  <si>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</si>
  <si>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</si>
  <si>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</si>
  <si>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</si>
  <si>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</si>
  <si>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</si>
  <si>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</si>
  <si>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</si>
  <si>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</si>
  <si>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</si>
  <si>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</si>
  <si>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</si>
  <si>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</si>
  <si>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</si>
  <si>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</si>
  <si>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</si>
  <si>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REVENUE</t>
  </si>
  <si>
    <t>Associate Admin Fees</t>
  </si>
  <si>
    <t>Returned Check Fee Expense</t>
  </si>
  <si>
    <t>Community Office Supplies</t>
  </si>
  <si>
    <t>Postage and Delivery</t>
  </si>
  <si>
    <t>Compliance Letter Mailing Expense</t>
  </si>
  <si>
    <t>Social</t>
  </si>
  <si>
    <t>Christmas Contest</t>
  </si>
  <si>
    <t>Halloween Contest</t>
  </si>
  <si>
    <t>Christmas Decorations /Upgrade</t>
  </si>
  <si>
    <t>Quick Pass Expense</t>
  </si>
  <si>
    <t>Electrical Repairs/Mainteance</t>
  </si>
  <si>
    <t>Directors/Officers Insurance</t>
  </si>
  <si>
    <t>G&amp;L Property Insurance</t>
  </si>
  <si>
    <t>Umbrella Insurance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</si>
  <si>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</si>
  <si>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</si>
  <si>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</si>
  <si>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</si>
  <si>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</si>
  <si>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</si>
  <si>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</si>
  <si>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</si>
  <si>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</si>
  <si>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</si>
  <si>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</si>
  <si>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</si>
  <si>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Taxes</t>
  </si>
  <si>
    <t>Federal Income Tax</t>
  </si>
  <si>
    <t>Property Tax</t>
  </si>
  <si>
    <t>Internet/Wi-Fi Services</t>
  </si>
  <si>
    <t>Website Domain</t>
  </si>
  <si>
    <t>Internet/Computer General Mainteance</t>
  </si>
  <si>
    <t>Electricity</t>
  </si>
  <si>
    <t>Water</t>
  </si>
  <si>
    <t>TOTAL EXPENSES</t>
  </si>
  <si>
    <t>NET INCOME</t>
  </si>
  <si>
    <t>Gate Maintenance</t>
  </si>
  <si>
    <t>Total Assessment Income</t>
  </si>
  <si>
    <t>Total Other Income</t>
  </si>
  <si>
    <t>Total Assoicate Admin Fees</t>
  </si>
  <si>
    <t>Committee Expenses</t>
  </si>
  <si>
    <t>Total Committee Expenses</t>
  </si>
  <si>
    <t>Gate Expenses</t>
  </si>
  <si>
    <t>Total Gate Expenses</t>
  </si>
  <si>
    <t>Total Insurance Expense</t>
  </si>
  <si>
    <t>General Maintenance Expense</t>
  </si>
  <si>
    <t>Total General Maintenance Expense</t>
  </si>
  <si>
    <t>Landscape Expense</t>
  </si>
  <si>
    <t>Total Landscape Expense</t>
  </si>
  <si>
    <t>Total Management Fees</t>
  </si>
  <si>
    <t>Total Other Expenses</t>
  </si>
  <si>
    <t>Total Professional Services Expense</t>
  </si>
  <si>
    <t>Total Taxes</t>
  </si>
  <si>
    <t>Technology Services Expense</t>
  </si>
  <si>
    <t>Total Technolog Services Expense</t>
  </si>
  <si>
    <t>Utilities Expense</t>
  </si>
  <si>
    <t>Total Utilities Expense</t>
  </si>
  <si>
    <t>Storage Community Event Storage</t>
  </si>
  <si>
    <t>Transponder Expense</t>
  </si>
  <si>
    <t>Landscaping Maintenance Contract</t>
  </si>
  <si>
    <t>Irrigation Repairs/Maintenance</t>
  </si>
  <si>
    <t>Tree Maintenance Service</t>
  </si>
  <si>
    <t>Landscaping Improvement</t>
  </si>
  <si>
    <t>Park Area Improvements</t>
  </si>
  <si>
    <t>Contingency Fund/Saving Account</t>
  </si>
  <si>
    <t>Road Maintenance (NEW ACCOUNT)</t>
  </si>
  <si>
    <t>General Repair and Maintenance</t>
  </si>
  <si>
    <t xml:space="preserve">  </t>
  </si>
  <si>
    <t>Parking Fees</t>
  </si>
  <si>
    <t>?</t>
  </si>
  <si>
    <t>2026 Summerwind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</si>
</sst>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  <font>
      <sz val="14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44" fontId="1" fillId="3" borderId="4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4" fontId="1" fillId="0" borderId="8" xfId="0" applyNumberFormat="1" applyFont="1" applyBorder="1"/>
    <xf numFmtId="44" fontId="1" fillId="3" borderId="8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4" fontId="1" fillId="0" borderId="19" xfId="0" applyNumberFormat="1" applyFont="1" applyBorder="1"/>
    <xf numFmtId="0" fontId="1" fillId="0" borderId="8" xfId="0" applyFont="1" applyBorder="1"/>
    <xf numFmtId="0" fontId="7" fillId="3" borderId="4" xfId="0" applyFont="1" applyFill="1" applyBorder="1"/>
    <xf numFmtId="44" fontId="1" fillId="3" borderId="7" xfId="0" applyNumberFormat="1" applyFont="1" applyFill="1" applyBorder="1"/>
    <xf numFmtId="0" fontId="11" fillId="0" borderId="13" xfId="0" applyFont="1" applyBorder="1" applyAlignment="1">
      <alignment horizontal="center"/>
    </xf>
    <xf numFmtId="44" fontId="1" fillId="3" borderId="25" xfId="0" applyNumberFormat="1" applyFont="1" applyFill="1" applyBorder="1"/>
    <xf numFmtId="44" fontId="1" fillId="0" borderId="14" xfId="0" applyNumberFormat="1" applyFont="1" applyBorder="1"/>
    <xf numFmtId="0" fontId="1" fillId="0" borderId="29" xfId="0" applyFont="1" applyBorder="1" applyAlignment="1">
      <alignment wrapText="1"/>
    </xf>
    <xf numFmtId="44" fontId="1" fillId="0" borderId="29" xfId="0" applyNumberFormat="1" applyFont="1" applyBorder="1"/>
    <xf numFmtId="44" fontId="13" fillId="23" borderId="19" xfId="0" applyNumberFormat="1" applyFont="1" applyFill="1" applyBorder="1"/>
    <xf numFmtId="44" fontId="13" fillId="22" borderId="8" xfId="0" applyNumberFormat="1" applyFont="1" applyFill="1" applyBorder="1"/>
    <xf numFmtId="44" fontId="13" fillId="22" borderId="24" xfId="0" applyNumberFormat="1" applyFont="1" applyFill="1" applyBorder="1"/>
    <xf numFmtId="44" fontId="14" fillId="24" borderId="7" xfId="0" applyNumberFormat="1" applyFont="1" applyFill="1" applyBorder="1"/>
    <xf numFmtId="0" fontId="8" fillId="13" borderId="18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44" fontId="13" fillId="23" borderId="8" xfId="0" applyNumberFormat="1" applyFont="1" applyFill="1" applyBorder="1"/>
    <xf numFmtId="44" fontId="13" fillId="26" borderId="8" xfId="0" applyNumberFormat="1" applyFont="1" applyFill="1" applyBorder="1"/>
    <xf numFmtId="0" fontId="1" fillId="0" borderId="9" xfId="0" applyFont="1" applyBorder="1" applyAlignment="1">
      <alignment wrapText="1"/>
    </xf>
    <xf numFmtId="44" fontId="1" fillId="0" borderId="13" xfId="0" applyNumberFormat="1" applyFont="1" applyBorder="1"/>
    <xf numFmtId="44" fontId="1" fillId="0" borderId="11" xfId="0" applyNumberFormat="1" applyFont="1" applyBorder="1"/>
    <xf numFmtId="0" fontId="1" fillId="8" borderId="8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44" fontId="1" fillId="3" borderId="7" xfId="0" applyNumberFormat="1" applyFont="1" applyFill="1" applyBorder="1" applyAlignment="1">
      <alignment horizontal="center" vertical="center"/>
    </xf>
    <xf numFmtId="44" fontId="6" fillId="3" borderId="7" xfId="0" applyNumberFormat="1" applyFont="1" applyFill="1" applyBorder="1"/>
    <xf numFmtId="44" fontId="1" fillId="3" borderId="22" xfId="0" applyNumberFormat="1" applyFont="1" applyFill="1" applyBorder="1"/>
    <xf numFmtId="44" fontId="8" fillId="3" borderId="7" xfId="0" applyNumberFormat="1" applyFont="1" applyFill="1" applyBorder="1" applyAlignment="1">
      <alignment horizontal="center"/>
    </xf>
    <xf numFmtId="44" fontId="7" fillId="4" borderId="7" xfId="0" applyNumberFormat="1" applyFont="1" applyFill="1" applyBorder="1"/>
    <xf numFmtId="0" fontId="15" fillId="27" borderId="8" xfId="0" applyFont="1" applyFill="1" applyBorder="1" applyAlignment="1">
      <alignment wrapText="1"/>
    </xf>
    <xf numFmtId="0" fontId="1" fillId="8" borderId="19" xfId="0" applyFont="1" applyFill="1" applyBorder="1" applyAlignment="1">
      <alignment horizontal="center"/>
    </xf>
    <xf numFmtId="0" fontId="1" fillId="8" borderId="8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center" wrapText="1"/>
    </xf>
    <xf numFmtId="0" fontId="3" fillId="21" borderId="2" xfId="0" applyFont="1" applyFill="1" applyBorder="1"/>
    <xf numFmtId="0" fontId="3" fillId="21" borderId="3" xfId="0" applyFont="1" applyFill="1" applyBorder="1"/>
    <xf numFmtId="0" fontId="5" fillId="7" borderId="26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8" xfId="0" applyFont="1" applyFill="1" applyBorder="1"/>
    <xf numFmtId="0" fontId="11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9" fillId="25" borderId="26" xfId="0" applyFont="1" applyFill="1" applyBorder="1" applyAlignment="1">
      <alignment horizontal="center"/>
    </xf>
    <xf numFmtId="0" fontId="10" fillId="19" borderId="27" xfId="0" applyFont="1" applyFill="1" applyBorder="1"/>
    <xf numFmtId="0" fontId="10" fillId="19" borderId="28" xfId="0" applyFont="1" applyFill="1" applyBorder="1"/>
    <xf numFmtId="0" fontId="5" fillId="9" borderId="12" xfId="0" applyFont="1" applyFill="1" applyBorder="1" applyAlignment="1">
      <alignment horizontal="center" wrapText="1"/>
    </xf>
    <xf numFmtId="0" fontId="3" fillId="8" borderId="10" xfId="0" applyFont="1" applyFill="1" applyBorder="1"/>
    <xf numFmtId="0" fontId="3" fillId="8" borderId="13" xfId="0" applyFont="1" applyFill="1" applyBorder="1"/>
    <xf numFmtId="0" fontId="12" fillId="10" borderId="15" xfId="0" applyFont="1" applyFill="1" applyBorder="1" applyAlignment="1">
      <alignment horizontal="center" vertical="center"/>
    </xf>
    <xf numFmtId="0" fontId="3" fillId="8" borderId="16" xfId="0" applyFont="1" applyFill="1" applyBorder="1"/>
    <xf numFmtId="0" fontId="3" fillId="8" borderId="17" xfId="0" applyFont="1" applyFill="1" applyBorder="1"/>
    <xf numFmtId="0" fontId="11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21" xfId="0" applyFont="1" applyBorder="1"/>
    <xf numFmtId="0" fontId="12" fillId="11" borderId="1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12" fillId="12" borderId="12" xfId="0" applyFont="1" applyFill="1" applyBorder="1" applyAlignment="1">
      <alignment horizontal="center" wrapText="1"/>
    </xf>
    <xf numFmtId="0" fontId="12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5" fillId="15" borderId="12" xfId="0" applyFont="1" applyFill="1" applyBorder="1" applyAlignment="1">
      <alignment horizontal="center" wrapText="1"/>
    </xf>
    <xf numFmtId="0" fontId="12" fillId="17" borderId="12" xfId="0" applyFont="1" applyFill="1" applyBorder="1" applyAlignment="1">
      <alignment horizontal="center" wrapText="1"/>
    </xf>
    <xf numFmtId="0" fontId="9" fillId="18" borderId="9" xfId="0" applyFont="1" applyFill="1" applyBorder="1" applyAlignment="1">
      <alignment horizontal="center"/>
    </xf>
    <xf numFmtId="0" fontId="10" fillId="19" borderId="10" xfId="0" applyFont="1" applyFill="1" applyBorder="1"/>
    <xf numFmtId="0" fontId="10" fillId="19" borderId="11" xfId="0" applyFont="1" applyFill="1" applyBorder="1"/>
    <xf numFmtId="0" fontId="9" fillId="6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5" fillId="16" borderId="12" xfId="0" applyFont="1" applyFill="1" applyBorder="1" applyAlignment="1">
      <alignment horizontal="center" wrapText="1"/>
    </xf>
    <xf numFmtId="0" fontId="5" fillId="16" borderId="5" xfId="0" applyFont="1" applyFill="1" applyBorder="1" applyAlignment="1">
      <alignment horizontal="center" wrapText="1"/>
    </xf>
    <xf numFmtId="0" fontId="3" fillId="8" borderId="6" xfId="0" applyFont="1" applyFill="1" applyBorder="1"/>
    <xf numFmtId="0" fontId="3" fillId="8" borderId="7" xfId="0" applyFont="1" applyFill="1" applyBorder="1"/>
    <xf numFmtId="0" fontId="12" fillId="5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pane xSplit="2" ySplit="1" topLeftCell="C49" activePane="bottomRight" state="frozen"/>
      <selection activeCell="B1" sqref="B1"/>
      <selection pane="topRight" activeCell="C1" sqref="C1"/>
      <selection pane="bottomLeft" activeCell="B2" sqref="B2"/>
      <selection pane="bottomRight" activeCell="B2" sqref="B2"/>
    </sheetView>
  </sheetViews>
  <sheetFormatPr defaultColWidth="12.59765625" defaultRowHeight="15" customHeight="1" x14ac:dyDescent="0.25"/>
  <cols>
    <col min="1" max="1" width="6.09765625" bestFit="1" customWidth="1"/>
    <col min="2" max="2" width="40.3984375" bestFit="1" customWidth="1"/>
    <col min="3" max="3" width="13.19921875" bestFit="1" customWidth="1"/>
    <col min="4" max="5" width="12.59765625" bestFit="1" customWidth="1"/>
    <col min="6" max="6" width="15.19921875" bestFit="1" customWidth="1"/>
    <col min="7" max="14" width="12.59765625" bestFit="1" customWidth="1"/>
    <col min="15" max="15" width="17.796875" customWidth="1"/>
    <col min="16" max="16" width="15.3984375" bestFit="1" customWidth="1"/>
    <col min="17" max="25" width="7.59765625" customWidth="1"/>
  </cols>
  <sheetData>
    <row r="1" spans="1:25" ht="42" customHeight="1" x14ac:dyDescent="0.35">
      <c r="A1" s="1"/>
      <c r="B1" s="49" t="s">
        <v>96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2"/>
      <c r="P1" s="3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 x14ac:dyDescent="0.35">
      <c r="A2" s="1"/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  <c r="P2" s="20"/>
      <c r="Q2" s="4"/>
      <c r="R2" s="4"/>
      <c r="S2" s="4"/>
      <c r="T2" s="4"/>
      <c r="U2" s="4"/>
      <c r="V2" s="4"/>
      <c r="W2" s="4"/>
      <c r="X2" s="4"/>
      <c r="Y2" s="4"/>
    </row>
    <row r="3" spans="1:25" ht="19.8" x14ac:dyDescent="0.5">
      <c r="A3" s="1"/>
      <c r="B3" s="52" t="s">
        <v>13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31"/>
      <c r="P3" s="40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 x14ac:dyDescent="0.35">
      <c r="A4" s="8">
        <v>4000</v>
      </c>
      <c r="B4" s="15" t="s">
        <v>14</v>
      </c>
      <c r="C4" s="23">
        <v>82317.95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3">
        <f t="shared" ref="O4:O6" si="0">SUM(C4:N4)</f>
        <v>82317.95</v>
      </c>
      <c r="P4" s="20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 x14ac:dyDescent="0.35">
      <c r="A5" s="8">
        <v>4005</v>
      </c>
      <c r="B5" s="9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3">
        <f t="shared" si="0"/>
        <v>0</v>
      </c>
      <c r="P5" s="20"/>
      <c r="Q5" s="4"/>
      <c r="R5" s="4"/>
      <c r="S5" s="4"/>
      <c r="T5" s="4"/>
      <c r="U5" s="4"/>
      <c r="V5" s="4"/>
      <c r="W5" s="4"/>
      <c r="X5" s="4"/>
      <c r="Y5" s="4"/>
    </row>
    <row r="6" spans="1:25" ht="18.75" customHeight="1" x14ac:dyDescent="0.35">
      <c r="A6" s="96" t="s">
        <v>95</v>
      </c>
      <c r="B6" s="35" t="s">
        <v>94</v>
      </c>
      <c r="C6" s="36">
        <v>250</v>
      </c>
      <c r="D6" s="36">
        <v>250</v>
      </c>
      <c r="E6" s="36">
        <v>250</v>
      </c>
      <c r="F6" s="36">
        <v>250</v>
      </c>
      <c r="G6" s="36">
        <v>300</v>
      </c>
      <c r="H6" s="36">
        <v>300</v>
      </c>
      <c r="I6" s="36">
        <v>300</v>
      </c>
      <c r="J6" s="36">
        <v>300</v>
      </c>
      <c r="K6" s="36">
        <v>300</v>
      </c>
      <c r="L6" s="36">
        <v>300</v>
      </c>
      <c r="M6" s="36">
        <v>300</v>
      </c>
      <c r="N6" s="37">
        <v>300</v>
      </c>
      <c r="O6" s="3">
        <f t="shared" si="0"/>
        <v>3400</v>
      </c>
      <c r="P6" s="20"/>
      <c r="Q6" s="4"/>
      <c r="R6" s="4"/>
      <c r="S6" s="4"/>
      <c r="T6" s="4"/>
      <c r="U6" s="4"/>
      <c r="V6" s="4"/>
      <c r="W6" s="4"/>
      <c r="X6" s="4"/>
      <c r="Y6" s="4"/>
    </row>
    <row r="7" spans="1:25" ht="18.75" customHeight="1" x14ac:dyDescent="0.35">
      <c r="A7" s="1"/>
      <c r="B7" s="55" t="s">
        <v>63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  <c r="O7" s="27">
        <f>SUM(O4:O6)</f>
        <v>85717.95</v>
      </c>
      <c r="P7" s="20">
        <f>O7</f>
        <v>85717.95</v>
      </c>
      <c r="Q7" s="4"/>
      <c r="R7" s="4"/>
      <c r="S7" s="4"/>
      <c r="T7" s="4"/>
      <c r="U7" s="4"/>
      <c r="V7" s="4"/>
      <c r="W7" s="4"/>
      <c r="X7" s="4"/>
      <c r="Y7" s="4"/>
    </row>
    <row r="8" spans="1:25" ht="10.5" customHeight="1" x14ac:dyDescent="0.3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0"/>
      <c r="Q8" s="4"/>
      <c r="R8" s="4"/>
      <c r="S8" s="4"/>
      <c r="T8" s="4"/>
      <c r="U8" s="4"/>
      <c r="V8" s="4"/>
      <c r="W8" s="4"/>
      <c r="X8" s="4"/>
      <c r="Y8" s="4"/>
    </row>
    <row r="9" spans="1:25" ht="19.8" x14ac:dyDescent="0.5">
      <c r="A9" s="1"/>
      <c r="B9" s="52" t="s">
        <v>16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31"/>
      <c r="P9" s="40"/>
      <c r="Q9" s="4"/>
      <c r="R9" s="4"/>
      <c r="S9" s="4"/>
      <c r="T9" s="4"/>
      <c r="U9" s="4"/>
      <c r="V9" s="4"/>
      <c r="W9" s="4"/>
      <c r="X9" s="4"/>
      <c r="Y9" s="4"/>
    </row>
    <row r="10" spans="1:25" ht="18.75" customHeight="1" x14ac:dyDescent="0.35">
      <c r="A10" s="8">
        <v>4040</v>
      </c>
      <c r="B10" s="15" t="s">
        <v>17</v>
      </c>
      <c r="C10" s="23">
        <v>125</v>
      </c>
      <c r="D10" s="23">
        <v>125</v>
      </c>
      <c r="E10" s="23">
        <v>125</v>
      </c>
      <c r="F10" s="23">
        <v>125</v>
      </c>
      <c r="G10" s="23">
        <v>125</v>
      </c>
      <c r="H10" s="23">
        <v>125</v>
      </c>
      <c r="I10" s="23">
        <v>125</v>
      </c>
      <c r="J10" s="23">
        <v>125</v>
      </c>
      <c r="K10" s="23">
        <v>125</v>
      </c>
      <c r="L10" s="23">
        <v>125</v>
      </c>
      <c r="M10" s="23">
        <v>125</v>
      </c>
      <c r="N10" s="23">
        <v>125</v>
      </c>
      <c r="O10" s="3">
        <f>SUM(C10:N10)</f>
        <v>1500</v>
      </c>
      <c r="P10" s="20"/>
      <c r="Q10" s="4"/>
      <c r="R10" s="4"/>
      <c r="S10" s="4"/>
      <c r="T10" s="4"/>
      <c r="U10" s="4"/>
      <c r="V10" s="4"/>
      <c r="W10" s="4"/>
      <c r="X10" s="4"/>
      <c r="Y10" s="4"/>
    </row>
    <row r="11" spans="1:25" ht="18.75" customHeight="1" x14ac:dyDescent="0.35">
      <c r="A11" s="8">
        <v>4050</v>
      </c>
      <c r="B11" s="9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>
        <f t="shared" ref="O11:O17" si="1">SUM(C11:N11)</f>
        <v>0</v>
      </c>
      <c r="P11" s="20"/>
      <c r="Q11" s="4"/>
      <c r="R11" s="4"/>
      <c r="S11" s="4"/>
      <c r="T11" s="4"/>
      <c r="U11" s="4"/>
      <c r="V11" s="4"/>
      <c r="W11" s="4"/>
      <c r="X11" s="4"/>
      <c r="Y11" s="4"/>
    </row>
    <row r="12" spans="1:25" ht="18.75" customHeight="1" x14ac:dyDescent="0.35">
      <c r="A12" s="8">
        <v>4070</v>
      </c>
      <c r="B12" s="9" t="s">
        <v>19</v>
      </c>
      <c r="C12" s="10">
        <v>83.33</v>
      </c>
      <c r="D12" s="10">
        <v>83.33</v>
      </c>
      <c r="E12" s="10">
        <v>83.33</v>
      </c>
      <c r="F12" s="10">
        <v>83.33</v>
      </c>
      <c r="G12" s="10">
        <v>83.33</v>
      </c>
      <c r="H12" s="10">
        <v>83.33</v>
      </c>
      <c r="I12" s="10">
        <v>83.33</v>
      </c>
      <c r="J12" s="10">
        <v>83.33</v>
      </c>
      <c r="K12" s="10">
        <v>83.33</v>
      </c>
      <c r="L12" s="10">
        <v>83.33</v>
      </c>
      <c r="M12" s="10">
        <v>83.33</v>
      </c>
      <c r="N12" s="10">
        <v>83.33</v>
      </c>
      <c r="O12" s="3">
        <f t="shared" si="1"/>
        <v>999.96000000000015</v>
      </c>
      <c r="P12" s="20"/>
      <c r="Q12" s="4"/>
      <c r="R12" s="4"/>
      <c r="S12" s="4"/>
      <c r="T12" s="4"/>
      <c r="U12" s="4"/>
      <c r="V12" s="4"/>
      <c r="W12" s="4"/>
      <c r="X12" s="4"/>
      <c r="Y12" s="4"/>
    </row>
    <row r="13" spans="1:25" ht="18.75" customHeight="1" x14ac:dyDescent="0.35">
      <c r="A13" s="8">
        <v>4075</v>
      </c>
      <c r="B13" s="9" t="s">
        <v>20</v>
      </c>
      <c r="C13" s="10">
        <v>60</v>
      </c>
      <c r="D13" s="10">
        <v>60</v>
      </c>
      <c r="E13" s="10">
        <v>60</v>
      </c>
      <c r="F13" s="10">
        <v>60</v>
      </c>
      <c r="G13" s="10">
        <v>60</v>
      </c>
      <c r="H13" s="10">
        <v>60</v>
      </c>
      <c r="I13" s="10">
        <v>60</v>
      </c>
      <c r="J13" s="10">
        <v>60</v>
      </c>
      <c r="K13" s="10">
        <v>60</v>
      </c>
      <c r="L13" s="10">
        <v>60</v>
      </c>
      <c r="M13" s="10">
        <v>60</v>
      </c>
      <c r="N13" s="10">
        <v>60</v>
      </c>
      <c r="O13" s="3">
        <f t="shared" si="1"/>
        <v>720</v>
      </c>
      <c r="P13" s="20"/>
      <c r="Q13" s="4"/>
      <c r="R13" s="4"/>
      <c r="S13" s="4"/>
      <c r="T13" s="4"/>
      <c r="U13" s="4"/>
      <c r="V13" s="4"/>
      <c r="W13" s="4"/>
      <c r="X13" s="4"/>
      <c r="Y13" s="4"/>
    </row>
    <row r="14" spans="1:25" ht="18.75" customHeight="1" x14ac:dyDescent="0.35">
      <c r="A14" s="8">
        <v>4500</v>
      </c>
      <c r="B14" s="9" t="s">
        <v>21</v>
      </c>
      <c r="C14" s="10">
        <v>125</v>
      </c>
      <c r="D14" s="10">
        <v>125</v>
      </c>
      <c r="E14" s="10">
        <v>125</v>
      </c>
      <c r="F14" s="10">
        <v>125</v>
      </c>
      <c r="G14" s="10">
        <v>125</v>
      </c>
      <c r="H14" s="10">
        <v>125</v>
      </c>
      <c r="I14" s="10">
        <v>125</v>
      </c>
      <c r="J14" s="10">
        <v>125</v>
      </c>
      <c r="K14" s="10">
        <v>125</v>
      </c>
      <c r="L14" s="10">
        <v>125</v>
      </c>
      <c r="M14" s="10">
        <v>125</v>
      </c>
      <c r="N14" s="10">
        <v>125</v>
      </c>
      <c r="O14" s="3">
        <f t="shared" si="1"/>
        <v>1500</v>
      </c>
      <c r="P14" s="20"/>
      <c r="Q14" s="4"/>
      <c r="R14" s="4"/>
      <c r="S14" s="4"/>
      <c r="T14" s="4"/>
      <c r="U14" s="4"/>
      <c r="V14" s="4"/>
      <c r="W14" s="4"/>
      <c r="X14" s="4"/>
      <c r="Y14" s="4"/>
    </row>
    <row r="15" spans="1:25" ht="18.75" customHeight="1" x14ac:dyDescent="0.35">
      <c r="A15" s="8">
        <v>4540</v>
      </c>
      <c r="B15" s="9" t="s">
        <v>22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0</v>
      </c>
      <c r="O15" s="3">
        <f t="shared" si="1"/>
        <v>0</v>
      </c>
      <c r="P15" s="20"/>
      <c r="Q15" s="4"/>
      <c r="R15" s="4"/>
      <c r="S15" s="4"/>
      <c r="T15" s="4"/>
      <c r="U15" s="4"/>
      <c r="V15" s="4"/>
      <c r="W15" s="4"/>
      <c r="X15" s="4"/>
      <c r="Y15" s="4"/>
    </row>
    <row r="16" spans="1:25" ht="18.75" customHeight="1" x14ac:dyDescent="0.35">
      <c r="A16" s="8">
        <v>4565</v>
      </c>
      <c r="B16" s="9" t="s">
        <v>23</v>
      </c>
      <c r="C16" s="10">
        <v>45</v>
      </c>
      <c r="D16" s="10">
        <v>45</v>
      </c>
      <c r="E16" s="10">
        <v>45</v>
      </c>
      <c r="F16" s="10">
        <v>45</v>
      </c>
      <c r="G16" s="10">
        <v>45</v>
      </c>
      <c r="H16" s="10">
        <v>45</v>
      </c>
      <c r="I16" s="10">
        <v>45</v>
      </c>
      <c r="J16" s="10">
        <v>45</v>
      </c>
      <c r="K16" s="10">
        <v>45</v>
      </c>
      <c r="L16" s="10">
        <v>45</v>
      </c>
      <c r="M16" s="10">
        <v>45</v>
      </c>
      <c r="N16" s="10">
        <v>45</v>
      </c>
      <c r="O16" s="3">
        <f t="shared" si="1"/>
        <v>540</v>
      </c>
      <c r="P16" s="20"/>
      <c r="Q16" s="4"/>
      <c r="R16" s="4"/>
      <c r="S16" s="4"/>
      <c r="T16" s="4"/>
      <c r="U16" s="4"/>
      <c r="V16" s="4"/>
      <c r="W16" s="4"/>
      <c r="X16" s="4"/>
      <c r="Y16" s="4"/>
    </row>
    <row r="17" spans="1:25" ht="18.75" customHeight="1" x14ac:dyDescent="0.35">
      <c r="A17" s="8">
        <v>4590</v>
      </c>
      <c r="B17" s="24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">
        <f t="shared" si="1"/>
        <v>0</v>
      </c>
      <c r="P17" s="20"/>
      <c r="Q17" s="4"/>
      <c r="R17" s="4"/>
      <c r="S17" s="4"/>
      <c r="T17" s="4"/>
      <c r="U17" s="4"/>
      <c r="V17" s="4"/>
      <c r="W17" s="4"/>
      <c r="X17" s="4"/>
      <c r="Y17" s="4"/>
    </row>
    <row r="18" spans="1:25" ht="18.75" customHeight="1" x14ac:dyDescent="0.35">
      <c r="A18" s="1"/>
      <c r="B18" s="58" t="s">
        <v>64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28">
        <f>SUM(O10:O17)</f>
        <v>5259.96</v>
      </c>
      <c r="P18" s="20">
        <f>O18</f>
        <v>5259.96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18.75" customHeight="1" x14ac:dyDescent="0.4">
      <c r="A19" s="12"/>
      <c r="B19" s="61" t="s">
        <v>25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  <c r="O19" s="29">
        <f>(O7+O18)</f>
        <v>90977.91</v>
      </c>
      <c r="P19" s="41">
        <f>SUM(O19)</f>
        <v>90977.91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8.75" customHeight="1" x14ac:dyDescent="0.35">
      <c r="A20" s="1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  <c r="P20" s="20"/>
      <c r="Q20" s="4"/>
      <c r="R20" s="4"/>
      <c r="S20" s="4"/>
      <c r="T20" s="4"/>
      <c r="U20" s="4"/>
      <c r="V20" s="4"/>
      <c r="W20" s="4"/>
      <c r="X20" s="4"/>
      <c r="Y20" s="4"/>
    </row>
    <row r="21" spans="1:25" ht="18.75" customHeight="1" x14ac:dyDescent="0.35">
      <c r="A21" s="1"/>
      <c r="B21" s="5"/>
      <c r="C21" s="6" t="s">
        <v>0</v>
      </c>
      <c r="D21" s="6" t="s">
        <v>1</v>
      </c>
      <c r="E21" s="6" t="s">
        <v>2</v>
      </c>
      <c r="F21" s="6" t="s">
        <v>3</v>
      </c>
      <c r="G21" s="6" t="s">
        <v>4</v>
      </c>
      <c r="H21" s="6" t="s">
        <v>5</v>
      </c>
      <c r="I21" s="6" t="s">
        <v>6</v>
      </c>
      <c r="J21" s="6" t="s">
        <v>7</v>
      </c>
      <c r="K21" s="6" t="s">
        <v>8</v>
      </c>
      <c r="L21" s="6" t="s">
        <v>9</v>
      </c>
      <c r="M21" s="6" t="s">
        <v>10</v>
      </c>
      <c r="N21" s="6" t="s">
        <v>11</v>
      </c>
      <c r="O21" s="7" t="s">
        <v>12</v>
      </c>
      <c r="P21" s="20"/>
      <c r="Q21" s="4"/>
      <c r="R21" s="4"/>
      <c r="S21" s="4"/>
      <c r="T21" s="4"/>
      <c r="U21" s="4"/>
      <c r="V21" s="4"/>
      <c r="W21" s="4"/>
      <c r="X21" s="4"/>
      <c r="Y21" s="4"/>
    </row>
    <row r="22" spans="1:25" ht="19.8" x14ac:dyDescent="0.5">
      <c r="A22" s="39"/>
      <c r="B22" s="64" t="s">
        <v>26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31"/>
      <c r="P22" s="40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35">
      <c r="A23" s="38">
        <v>5030</v>
      </c>
      <c r="B23" s="9" t="s">
        <v>27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1">
        <v>100</v>
      </c>
      <c r="P23" s="42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35">
      <c r="A24" s="38">
        <v>5040</v>
      </c>
      <c r="B24" s="9" t="s">
        <v>28</v>
      </c>
      <c r="C24" s="10">
        <v>15</v>
      </c>
      <c r="D24" s="10">
        <v>15</v>
      </c>
      <c r="E24" s="10">
        <v>15</v>
      </c>
      <c r="F24" s="10">
        <v>15</v>
      </c>
      <c r="G24" s="10">
        <v>15</v>
      </c>
      <c r="H24" s="10">
        <v>15</v>
      </c>
      <c r="I24" s="10">
        <v>15</v>
      </c>
      <c r="J24" s="10">
        <v>15</v>
      </c>
      <c r="K24" s="10">
        <v>15</v>
      </c>
      <c r="L24" s="10">
        <v>15</v>
      </c>
      <c r="M24" s="10">
        <v>15</v>
      </c>
      <c r="N24" s="10">
        <v>15</v>
      </c>
      <c r="O24" s="11">
        <f t="shared" ref="O24:O27" si="2">SUM(C24:N24)</f>
        <v>180</v>
      </c>
      <c r="P24" s="42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35">
      <c r="A25" s="38">
        <v>5050</v>
      </c>
      <c r="B25" s="9" t="s">
        <v>29</v>
      </c>
      <c r="C25" s="10">
        <v>40</v>
      </c>
      <c r="D25" s="10">
        <v>40</v>
      </c>
      <c r="E25" s="10">
        <v>40</v>
      </c>
      <c r="F25" s="10">
        <v>40</v>
      </c>
      <c r="G25" s="10">
        <v>40</v>
      </c>
      <c r="H25" s="10">
        <v>40</v>
      </c>
      <c r="I25" s="10">
        <v>40</v>
      </c>
      <c r="J25" s="10">
        <v>40</v>
      </c>
      <c r="K25" s="10">
        <v>40</v>
      </c>
      <c r="L25" s="10">
        <v>40</v>
      </c>
      <c r="M25" s="10">
        <v>40</v>
      </c>
      <c r="N25" s="10">
        <v>40</v>
      </c>
      <c r="O25" s="11">
        <f t="shared" si="2"/>
        <v>480</v>
      </c>
      <c r="P25" s="42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35">
      <c r="A26" s="38">
        <v>5055</v>
      </c>
      <c r="B26" s="9" t="s">
        <v>83</v>
      </c>
      <c r="C26" s="10">
        <v>60</v>
      </c>
      <c r="D26" s="10">
        <v>60</v>
      </c>
      <c r="E26" s="10">
        <v>60</v>
      </c>
      <c r="F26" s="10">
        <v>60</v>
      </c>
      <c r="G26" s="10">
        <v>60</v>
      </c>
      <c r="H26" s="10">
        <v>60</v>
      </c>
      <c r="I26" s="10">
        <v>60</v>
      </c>
      <c r="J26" s="10">
        <v>60</v>
      </c>
      <c r="K26" s="10">
        <v>60</v>
      </c>
      <c r="L26" s="10">
        <v>60</v>
      </c>
      <c r="M26" s="10">
        <v>60</v>
      </c>
      <c r="N26" s="10">
        <v>60</v>
      </c>
      <c r="O26" s="11">
        <f t="shared" si="2"/>
        <v>720</v>
      </c>
      <c r="P26" s="42"/>
      <c r="Q26" s="4"/>
      <c r="R26" s="4"/>
      <c r="S26" s="4"/>
      <c r="T26" s="4"/>
      <c r="U26" s="4"/>
      <c r="V26" s="4"/>
      <c r="W26" s="4"/>
      <c r="X26" s="4"/>
      <c r="Y26" s="4"/>
    </row>
    <row r="27" spans="1:25" ht="18.75" customHeight="1" x14ac:dyDescent="0.35">
      <c r="A27" s="38">
        <v>5060</v>
      </c>
      <c r="B27" s="15" t="s">
        <v>30</v>
      </c>
      <c r="C27" s="10">
        <v>65</v>
      </c>
      <c r="D27" s="10">
        <v>65</v>
      </c>
      <c r="E27" s="10">
        <v>65</v>
      </c>
      <c r="F27" s="10">
        <v>65</v>
      </c>
      <c r="G27" s="10">
        <v>65</v>
      </c>
      <c r="H27" s="10">
        <v>125</v>
      </c>
      <c r="I27" s="10">
        <v>125</v>
      </c>
      <c r="J27" s="10">
        <v>125</v>
      </c>
      <c r="K27" s="10">
        <v>125</v>
      </c>
      <c r="L27" s="10">
        <v>125</v>
      </c>
      <c r="M27" s="10">
        <v>125</v>
      </c>
      <c r="N27" s="10">
        <v>125</v>
      </c>
      <c r="O27" s="11">
        <f t="shared" si="2"/>
        <v>1200</v>
      </c>
      <c r="P27" s="42"/>
      <c r="Q27" s="4"/>
      <c r="R27" s="4"/>
      <c r="S27" s="4"/>
      <c r="T27" s="4"/>
      <c r="U27" s="4"/>
      <c r="V27" s="4"/>
      <c r="W27" s="4"/>
      <c r="X27" s="4"/>
      <c r="Y27" s="4"/>
    </row>
    <row r="28" spans="1:25" ht="18.75" customHeight="1" x14ac:dyDescent="0.35">
      <c r="A28" s="1"/>
      <c r="B28" s="55" t="s">
        <v>65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27">
        <f>SUM(O23:O27)</f>
        <v>2680</v>
      </c>
      <c r="P28" s="20">
        <f>O28</f>
        <v>2680</v>
      </c>
      <c r="Q28" s="4"/>
      <c r="R28" s="4"/>
      <c r="S28" s="4"/>
      <c r="T28" s="4"/>
      <c r="U28" s="4"/>
      <c r="V28" s="4"/>
      <c r="W28" s="4"/>
      <c r="X28" s="4"/>
      <c r="Y28" s="4"/>
    </row>
    <row r="29" spans="1:25" ht="10.5" customHeight="1" x14ac:dyDescent="0.35">
      <c r="A29" s="1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20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 x14ac:dyDescent="0.35">
      <c r="A30" s="39"/>
      <c r="B30" s="67" t="s">
        <v>66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30"/>
      <c r="P30" s="43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35">
      <c r="A31" s="46">
        <v>5210</v>
      </c>
      <c r="B31" s="16" t="s">
        <v>31</v>
      </c>
      <c r="C31" s="17">
        <v>150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1">
        <f t="shared" ref="O31:O32" si="3">SUM(C31:N31)</f>
        <v>150</v>
      </c>
      <c r="P31" s="20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 x14ac:dyDescent="0.35">
      <c r="A32" s="46">
        <v>5220</v>
      </c>
      <c r="B32" s="16" t="s">
        <v>34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500</v>
      </c>
      <c r="O32" s="11">
        <f t="shared" si="3"/>
        <v>500</v>
      </c>
      <c r="P32" s="20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35">
      <c r="A33" s="46">
        <v>5221</v>
      </c>
      <c r="B33" s="16" t="s">
        <v>32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>
        <v>150</v>
      </c>
      <c r="O33" s="11">
        <f>SUM(D33:N33)</f>
        <v>150</v>
      </c>
      <c r="P33" s="20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35">
      <c r="A34" s="46">
        <v>5225</v>
      </c>
      <c r="B34" s="16" t="s">
        <v>33</v>
      </c>
      <c r="D34" s="17"/>
      <c r="E34" s="17"/>
      <c r="F34" s="17"/>
      <c r="G34" s="17"/>
      <c r="H34" s="17"/>
      <c r="I34" s="17"/>
      <c r="J34" s="17"/>
      <c r="K34" s="17"/>
      <c r="L34" s="17">
        <v>150</v>
      </c>
      <c r="M34" s="17"/>
      <c r="N34" s="17"/>
      <c r="O34" s="11">
        <f>SUM(D34:N34)</f>
        <v>150</v>
      </c>
      <c r="P34" s="20"/>
      <c r="Q34" s="4"/>
      <c r="R34" s="4"/>
      <c r="S34" s="4"/>
      <c r="T34" s="4"/>
      <c r="U34" s="4"/>
      <c r="V34" s="4"/>
      <c r="W34" s="4"/>
      <c r="X34" s="4"/>
      <c r="Y34" s="4"/>
    </row>
    <row r="35" spans="1:25" ht="18.75" customHeight="1" x14ac:dyDescent="0.35">
      <c r="A35" s="1"/>
      <c r="B35" s="70" t="s">
        <v>67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26">
        <f>SUM(O31:O34)</f>
        <v>950</v>
      </c>
      <c r="P35" s="20">
        <f>O35</f>
        <v>950</v>
      </c>
      <c r="Q35" s="4"/>
      <c r="R35" s="4"/>
      <c r="S35" s="4"/>
      <c r="T35" s="4"/>
      <c r="U35" s="4"/>
      <c r="V35" s="4"/>
      <c r="W35" s="4"/>
      <c r="X35" s="4"/>
      <c r="Y35" s="4"/>
    </row>
    <row r="36" spans="1:25" ht="10.5" customHeight="1" x14ac:dyDescent="0.35">
      <c r="A36" s="1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"/>
      <c r="P36" s="20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 x14ac:dyDescent="0.5">
      <c r="A37" s="39"/>
      <c r="B37" s="73" t="s">
        <v>68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6"/>
      <c r="O37" s="31"/>
      <c r="P37" s="40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 x14ac:dyDescent="0.35">
      <c r="A38" s="38">
        <v>5310</v>
      </c>
      <c r="B38" s="9" t="s">
        <v>62</v>
      </c>
      <c r="C38" s="10">
        <v>333.33</v>
      </c>
      <c r="D38" s="10">
        <v>333.33</v>
      </c>
      <c r="E38" s="10">
        <v>333.33</v>
      </c>
      <c r="F38" s="10">
        <v>333.33</v>
      </c>
      <c r="G38" s="10">
        <v>333.33</v>
      </c>
      <c r="H38" s="10">
        <v>333.33</v>
      </c>
      <c r="I38" s="10">
        <v>333.33</v>
      </c>
      <c r="J38" s="10">
        <v>333.33</v>
      </c>
      <c r="K38" s="10">
        <v>333.33</v>
      </c>
      <c r="L38" s="10">
        <v>333.33</v>
      </c>
      <c r="M38" s="10">
        <v>333.33</v>
      </c>
      <c r="N38" s="10">
        <v>333.37</v>
      </c>
      <c r="O38" s="11">
        <f t="shared" ref="O38:O40" si="4">SUM(C38:N38)</f>
        <v>3999.9999999999995</v>
      </c>
      <c r="P38" s="42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 x14ac:dyDescent="0.35">
      <c r="A39" s="38">
        <v>5325</v>
      </c>
      <c r="B39" s="32" t="s">
        <v>84</v>
      </c>
      <c r="C39" s="10">
        <f t="shared" ref="C39:M39" si="5">250/12</f>
        <v>20.833333333333332</v>
      </c>
      <c r="D39" s="10">
        <f t="shared" si="5"/>
        <v>20.833333333333332</v>
      </c>
      <c r="E39" s="10">
        <f t="shared" si="5"/>
        <v>20.833333333333332</v>
      </c>
      <c r="F39" s="10">
        <f t="shared" si="5"/>
        <v>20.833333333333332</v>
      </c>
      <c r="G39" s="10">
        <f t="shared" si="5"/>
        <v>20.833333333333332</v>
      </c>
      <c r="H39" s="10">
        <f t="shared" si="5"/>
        <v>20.833333333333332</v>
      </c>
      <c r="I39" s="10">
        <f t="shared" si="5"/>
        <v>20.833333333333332</v>
      </c>
      <c r="J39" s="10">
        <f t="shared" si="5"/>
        <v>20.833333333333332</v>
      </c>
      <c r="K39" s="10">
        <f t="shared" si="5"/>
        <v>20.833333333333332</v>
      </c>
      <c r="L39" s="10">
        <f t="shared" si="5"/>
        <v>20.833333333333332</v>
      </c>
      <c r="M39" s="10">
        <f t="shared" si="5"/>
        <v>20.833333333333332</v>
      </c>
      <c r="N39" s="10">
        <f>250/12</f>
        <v>20.833333333333332</v>
      </c>
      <c r="O39" s="11">
        <f t="shared" si="4"/>
        <v>250.00000000000003</v>
      </c>
      <c r="P39" s="42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 x14ac:dyDescent="0.35">
      <c r="A40" s="38">
        <v>5330</v>
      </c>
      <c r="B40" s="9" t="s">
        <v>35</v>
      </c>
      <c r="C40" s="10">
        <v>355</v>
      </c>
      <c r="D40" s="10">
        <v>355</v>
      </c>
      <c r="E40" s="10">
        <v>355</v>
      </c>
      <c r="F40" s="10">
        <v>355</v>
      </c>
      <c r="G40" s="10">
        <v>355</v>
      </c>
      <c r="H40" s="10">
        <v>355</v>
      </c>
      <c r="I40" s="10">
        <v>355</v>
      </c>
      <c r="J40" s="10">
        <v>355</v>
      </c>
      <c r="K40" s="10">
        <v>355</v>
      </c>
      <c r="L40" s="10">
        <v>355</v>
      </c>
      <c r="M40" s="10">
        <v>355</v>
      </c>
      <c r="N40" s="10">
        <v>355</v>
      </c>
      <c r="O40" s="11">
        <f t="shared" si="4"/>
        <v>4260</v>
      </c>
      <c r="P40" s="42"/>
      <c r="Q40" s="4"/>
      <c r="R40" s="4"/>
      <c r="S40" s="4"/>
      <c r="T40" s="4"/>
      <c r="U40" s="4"/>
      <c r="V40" s="4"/>
      <c r="W40" s="4"/>
      <c r="X40" s="4"/>
      <c r="Y40" s="4"/>
    </row>
    <row r="41" spans="1:25" ht="18.75" customHeight="1" x14ac:dyDescent="0.35">
      <c r="A41" s="1"/>
      <c r="B41" s="55" t="s">
        <v>69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27">
        <f>SUM(O38:O40)</f>
        <v>8510</v>
      </c>
      <c r="P41" s="20">
        <f>O41</f>
        <v>8510</v>
      </c>
      <c r="Q41" s="4"/>
      <c r="R41" s="4"/>
      <c r="S41" s="4"/>
      <c r="T41" s="4"/>
      <c r="U41" s="4"/>
      <c r="V41" s="4"/>
      <c r="W41" s="4"/>
      <c r="X41" s="4"/>
      <c r="Y41" s="4"/>
    </row>
    <row r="42" spans="1:25" ht="10.5" customHeight="1" x14ac:dyDescent="0.35">
      <c r="A42" s="1"/>
      <c r="B42" s="21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2"/>
      <c r="P42" s="22"/>
      <c r="Q42" s="4"/>
      <c r="R42" s="4"/>
      <c r="S42" s="4"/>
      <c r="T42" s="4"/>
      <c r="U42" s="4"/>
      <c r="V42" s="4"/>
      <c r="W42" s="4"/>
      <c r="X42" s="4"/>
      <c r="Y42" s="4"/>
    </row>
    <row r="43" spans="1:25" ht="19.8" x14ac:dyDescent="0.5">
      <c r="A43" s="39"/>
      <c r="B43" s="74" t="s">
        <v>71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31"/>
      <c r="P43" s="40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 x14ac:dyDescent="0.35">
      <c r="A44" s="39">
        <v>5405</v>
      </c>
      <c r="B44" s="9" t="s">
        <v>36</v>
      </c>
      <c r="C44" s="10">
        <v>166.66</v>
      </c>
      <c r="D44" s="10">
        <v>166.66</v>
      </c>
      <c r="E44" s="10">
        <v>166.66</v>
      </c>
      <c r="F44" s="10">
        <v>166.66</v>
      </c>
      <c r="G44" s="10">
        <v>166.66</v>
      </c>
      <c r="H44" s="10">
        <v>166.66</v>
      </c>
      <c r="I44" s="10">
        <v>166.66</v>
      </c>
      <c r="J44" s="10">
        <v>166.66</v>
      </c>
      <c r="K44" s="10">
        <v>166.66</v>
      </c>
      <c r="L44" s="10">
        <v>166.66</v>
      </c>
      <c r="M44" s="10">
        <v>166.66</v>
      </c>
      <c r="N44" s="10">
        <v>166.74</v>
      </c>
      <c r="O44" s="11">
        <f t="shared" ref="O44:O46" si="6">SUM(C44:N44)</f>
        <v>2000.0000000000002</v>
      </c>
      <c r="P44" s="42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 x14ac:dyDescent="0.35">
      <c r="A45" s="39">
        <v>5435</v>
      </c>
      <c r="B45" s="45" t="s">
        <v>91</v>
      </c>
      <c r="C45" s="10">
        <v>1000</v>
      </c>
      <c r="D45" s="10">
        <v>1000</v>
      </c>
      <c r="E45" s="10">
        <v>1000</v>
      </c>
      <c r="F45" s="10">
        <v>1000</v>
      </c>
      <c r="G45" s="10">
        <v>1000</v>
      </c>
      <c r="H45" s="10">
        <v>1000</v>
      </c>
      <c r="I45" s="10">
        <v>1000</v>
      </c>
      <c r="J45" s="10">
        <v>1000</v>
      </c>
      <c r="K45" s="10">
        <v>1000</v>
      </c>
      <c r="L45" s="10">
        <v>1000</v>
      </c>
      <c r="M45" s="10">
        <v>1000</v>
      </c>
      <c r="N45" s="10">
        <v>1000</v>
      </c>
      <c r="O45" s="11">
        <f t="shared" si="6"/>
        <v>12000</v>
      </c>
      <c r="P45" s="42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 x14ac:dyDescent="0.35">
      <c r="A46" s="39">
        <v>5465</v>
      </c>
      <c r="B46" s="32" t="s">
        <v>92</v>
      </c>
      <c r="C46" s="10">
        <f t="shared" ref="C46:M46" si="7">1000/12</f>
        <v>83.333333333333329</v>
      </c>
      <c r="D46" s="10">
        <f t="shared" si="7"/>
        <v>83.333333333333329</v>
      </c>
      <c r="E46" s="10">
        <f t="shared" si="7"/>
        <v>83.333333333333329</v>
      </c>
      <c r="F46" s="10">
        <f t="shared" si="7"/>
        <v>83.333333333333329</v>
      </c>
      <c r="G46" s="10">
        <f t="shared" si="7"/>
        <v>83.333333333333329</v>
      </c>
      <c r="H46" s="10">
        <f t="shared" si="7"/>
        <v>83.333333333333329</v>
      </c>
      <c r="I46" s="10">
        <f t="shared" si="7"/>
        <v>83.333333333333329</v>
      </c>
      <c r="J46" s="10">
        <f t="shared" si="7"/>
        <v>83.333333333333329</v>
      </c>
      <c r="K46" s="10">
        <f t="shared" si="7"/>
        <v>83.333333333333329</v>
      </c>
      <c r="L46" s="10">
        <f t="shared" si="7"/>
        <v>83.333333333333329</v>
      </c>
      <c r="M46" s="10">
        <f t="shared" si="7"/>
        <v>83.333333333333329</v>
      </c>
      <c r="N46" s="10">
        <f>1000/12</f>
        <v>83.333333333333329</v>
      </c>
      <c r="O46" s="11">
        <f t="shared" si="6"/>
        <v>1000.0000000000001</v>
      </c>
      <c r="P46" s="20"/>
      <c r="Q46" s="4"/>
      <c r="R46" s="4"/>
      <c r="S46" s="4"/>
      <c r="T46" s="4"/>
      <c r="U46" s="4"/>
      <c r="V46" s="4"/>
      <c r="W46" s="4"/>
      <c r="X46" s="4"/>
      <c r="Y46" s="4"/>
    </row>
    <row r="47" spans="1:25" ht="18.75" customHeight="1" x14ac:dyDescent="0.35">
      <c r="A47" s="1"/>
      <c r="B47" s="75" t="s">
        <v>72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27">
        <f>SUM(O44:O46)</f>
        <v>15000</v>
      </c>
      <c r="P47" s="20">
        <f>O47</f>
        <v>15000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 ht="10.5" customHeight="1" x14ac:dyDescent="0.35">
      <c r="A48" s="1"/>
      <c r="B48" s="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0"/>
      <c r="P48" s="20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 x14ac:dyDescent="0.5">
      <c r="A49" s="39"/>
      <c r="B49" s="78" t="s">
        <v>93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31"/>
      <c r="P49" s="40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 x14ac:dyDescent="0.35">
      <c r="A50" s="38">
        <v>5500</v>
      </c>
      <c r="B50" s="9" t="s">
        <v>37</v>
      </c>
      <c r="C50" s="10"/>
      <c r="D50" s="10"/>
      <c r="E50" s="10"/>
      <c r="F50" s="10"/>
      <c r="G50" s="10"/>
      <c r="H50" s="10"/>
      <c r="I50" s="10"/>
      <c r="J50" s="10"/>
      <c r="K50" s="10">
        <v>1505</v>
      </c>
      <c r="L50" s="10"/>
      <c r="M50" s="10"/>
      <c r="N50" s="10"/>
      <c r="O50" s="11">
        <f t="shared" ref="O50:O52" si="8">SUM(C50:N50)</f>
        <v>1505</v>
      </c>
      <c r="P50" s="42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 x14ac:dyDescent="0.35">
      <c r="A51" s="38">
        <v>5510</v>
      </c>
      <c r="B51" s="9" t="s">
        <v>38</v>
      </c>
      <c r="C51" s="10"/>
      <c r="D51" s="10"/>
      <c r="E51" s="10"/>
      <c r="F51" s="10"/>
      <c r="G51" s="10"/>
      <c r="H51" s="10"/>
      <c r="I51" s="10"/>
      <c r="J51" s="10"/>
      <c r="K51" s="10">
        <v>3000</v>
      </c>
      <c r="L51" s="10"/>
      <c r="M51" s="10"/>
      <c r="N51" s="10"/>
      <c r="O51" s="11">
        <f t="shared" si="8"/>
        <v>3000</v>
      </c>
      <c r="P51" s="42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 x14ac:dyDescent="0.35">
      <c r="A52" s="38">
        <v>5515</v>
      </c>
      <c r="B52" s="9" t="s">
        <v>39</v>
      </c>
      <c r="C52" s="10"/>
      <c r="D52" s="10"/>
      <c r="E52" s="10"/>
      <c r="F52" s="10"/>
      <c r="G52" s="10"/>
      <c r="H52" s="10"/>
      <c r="I52" s="10"/>
      <c r="J52" s="10"/>
      <c r="K52" s="10">
        <v>850</v>
      </c>
      <c r="L52" s="10"/>
      <c r="M52" s="10"/>
      <c r="N52" s="10"/>
      <c r="O52" s="11">
        <f t="shared" si="8"/>
        <v>850</v>
      </c>
      <c r="P52" s="42"/>
      <c r="Q52" s="4"/>
      <c r="R52" s="4"/>
      <c r="S52" s="4"/>
      <c r="T52" s="4"/>
      <c r="U52" s="4"/>
      <c r="V52" s="4"/>
      <c r="W52" s="4"/>
      <c r="X52" s="4"/>
      <c r="Y52" s="4"/>
    </row>
    <row r="53" spans="1:25" ht="18.75" customHeight="1" x14ac:dyDescent="0.35">
      <c r="A53" s="1"/>
      <c r="B53" s="55" t="s">
        <v>70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7"/>
      <c r="O53" s="27">
        <f>SUM(O50:O52)</f>
        <v>5355</v>
      </c>
      <c r="P53" s="20">
        <f>O53</f>
        <v>5355</v>
      </c>
      <c r="Q53" s="4"/>
      <c r="R53" s="4"/>
      <c r="S53" s="4"/>
      <c r="T53" s="4"/>
      <c r="U53" s="4"/>
      <c r="V53" s="4"/>
      <c r="W53" s="4"/>
      <c r="X53" s="4"/>
      <c r="Y53" s="4"/>
    </row>
    <row r="54" spans="1:25" ht="10.5" customHeight="1" x14ac:dyDescent="0.3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2"/>
      <c r="P54" s="20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 x14ac:dyDescent="0.5">
      <c r="A55" s="39"/>
      <c r="B55" s="79" t="s">
        <v>73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6"/>
      <c r="O55" s="31"/>
      <c r="P55" s="40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 x14ac:dyDescent="0.35">
      <c r="A56" s="38">
        <v>5600</v>
      </c>
      <c r="B56" s="32" t="s">
        <v>86</v>
      </c>
      <c r="C56" s="10">
        <v>70</v>
      </c>
      <c r="D56" s="10">
        <v>70</v>
      </c>
      <c r="E56" s="10">
        <v>70</v>
      </c>
      <c r="F56" s="10">
        <v>70</v>
      </c>
      <c r="G56" s="10">
        <v>70</v>
      </c>
      <c r="H56" s="10">
        <v>70</v>
      </c>
      <c r="I56" s="10">
        <v>70</v>
      </c>
      <c r="J56" s="10">
        <v>70</v>
      </c>
      <c r="K56" s="10">
        <v>70</v>
      </c>
      <c r="L56" s="10">
        <v>70</v>
      </c>
      <c r="M56" s="10">
        <v>70</v>
      </c>
      <c r="N56" s="10">
        <v>80</v>
      </c>
      <c r="O56" s="11">
        <f t="shared" ref="O56:O59" si="9">SUM(C56:N56)</f>
        <v>850</v>
      </c>
      <c r="P56" s="42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 x14ac:dyDescent="0.35">
      <c r="A57" s="38">
        <v>5610</v>
      </c>
      <c r="B57" s="32" t="s">
        <v>88</v>
      </c>
      <c r="C57" s="10">
        <v>250</v>
      </c>
      <c r="D57" s="10">
        <v>250</v>
      </c>
      <c r="E57" s="10">
        <v>250</v>
      </c>
      <c r="F57" s="10">
        <v>250</v>
      </c>
      <c r="G57" s="10">
        <v>250</v>
      </c>
      <c r="H57" s="10">
        <v>250</v>
      </c>
      <c r="I57" s="10">
        <v>250</v>
      </c>
      <c r="J57" s="10">
        <v>250</v>
      </c>
      <c r="K57" s="10">
        <v>250</v>
      </c>
      <c r="L57" s="10">
        <v>250</v>
      </c>
      <c r="M57" s="10">
        <v>250</v>
      </c>
      <c r="N57" s="10">
        <v>250</v>
      </c>
      <c r="O57" s="11">
        <f t="shared" si="9"/>
        <v>3000</v>
      </c>
      <c r="P57" s="42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 x14ac:dyDescent="0.35">
      <c r="A58" s="38">
        <v>5615</v>
      </c>
      <c r="B58" s="32" t="s">
        <v>85</v>
      </c>
      <c r="C58" s="10">
        <v>650</v>
      </c>
      <c r="D58" s="10">
        <v>650</v>
      </c>
      <c r="E58" s="10">
        <v>650</v>
      </c>
      <c r="F58" s="10">
        <v>650</v>
      </c>
      <c r="G58" s="10">
        <v>650</v>
      </c>
      <c r="H58" s="10">
        <v>650</v>
      </c>
      <c r="I58" s="10">
        <v>650</v>
      </c>
      <c r="J58" s="10">
        <v>650</v>
      </c>
      <c r="K58" s="10">
        <v>650</v>
      </c>
      <c r="L58" s="10">
        <v>650</v>
      </c>
      <c r="M58" s="10">
        <v>650</v>
      </c>
      <c r="N58" s="10">
        <v>650</v>
      </c>
      <c r="O58" s="11">
        <f t="shared" si="9"/>
        <v>7800</v>
      </c>
      <c r="P58" s="42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 x14ac:dyDescent="0.35">
      <c r="A59" s="38">
        <v>5630</v>
      </c>
      <c r="B59" s="32" t="s">
        <v>87</v>
      </c>
      <c r="C59" s="10"/>
      <c r="D59" s="10"/>
      <c r="E59" s="10">
        <v>1000</v>
      </c>
      <c r="F59" s="10"/>
      <c r="G59" s="10"/>
      <c r="H59" s="10"/>
      <c r="I59" s="10"/>
      <c r="J59" s="10"/>
      <c r="K59" s="10"/>
      <c r="L59" s="10">
        <v>0</v>
      </c>
      <c r="M59" s="10"/>
      <c r="N59" s="10"/>
      <c r="O59" s="11">
        <f t="shared" si="9"/>
        <v>1000</v>
      </c>
      <c r="P59" s="42"/>
      <c r="Q59" s="4"/>
      <c r="R59" s="4"/>
      <c r="S59" s="4"/>
      <c r="T59" s="4"/>
      <c r="U59" s="4"/>
      <c r="V59" s="4"/>
      <c r="W59" s="4"/>
      <c r="X59" s="4"/>
      <c r="Y59" s="4"/>
    </row>
    <row r="60" spans="1:25" ht="18.75" customHeight="1" x14ac:dyDescent="0.35">
      <c r="A60" s="1"/>
      <c r="B60" s="55" t="s">
        <v>74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  <c r="O60" s="33">
        <f>SUM(O56:O59)</f>
        <v>12650</v>
      </c>
      <c r="P60" s="20">
        <f>O60</f>
        <v>12650</v>
      </c>
      <c r="Q60" s="4"/>
      <c r="R60" s="4"/>
      <c r="S60" s="4"/>
      <c r="T60" s="4"/>
      <c r="U60" s="4"/>
      <c r="V60" s="4"/>
      <c r="W60" s="4"/>
      <c r="X60" s="4"/>
      <c r="Y60" s="4"/>
    </row>
    <row r="61" spans="1:25" ht="10.5" customHeight="1" x14ac:dyDescent="0.35">
      <c r="A61" s="1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2"/>
      <c r="P61" s="20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 x14ac:dyDescent="0.5">
      <c r="A62" s="39"/>
      <c r="B62" s="80" t="s">
        <v>40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31"/>
      <c r="P62" s="40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 x14ac:dyDescent="0.35">
      <c r="A63" s="38">
        <v>5700</v>
      </c>
      <c r="B63" s="9" t="s">
        <v>40</v>
      </c>
      <c r="C63" s="10">
        <v>825</v>
      </c>
      <c r="D63" s="10">
        <v>825</v>
      </c>
      <c r="E63" s="10">
        <v>825</v>
      </c>
      <c r="F63" s="10">
        <v>825</v>
      </c>
      <c r="G63" s="10">
        <v>825</v>
      </c>
      <c r="H63" s="10">
        <v>825</v>
      </c>
      <c r="I63" s="10">
        <v>825</v>
      </c>
      <c r="J63" s="10">
        <v>825</v>
      </c>
      <c r="K63" s="10">
        <v>825</v>
      </c>
      <c r="L63" s="10">
        <v>825</v>
      </c>
      <c r="M63" s="10">
        <v>825</v>
      </c>
      <c r="N63" s="10">
        <v>825</v>
      </c>
      <c r="O63" s="11">
        <f>SUM(C63:N63)</f>
        <v>9900</v>
      </c>
      <c r="P63" s="42"/>
      <c r="Q63" s="4"/>
      <c r="R63" s="4"/>
      <c r="S63" s="4"/>
      <c r="T63" s="4"/>
      <c r="U63" s="4"/>
      <c r="V63" s="4"/>
      <c r="W63" s="4"/>
      <c r="X63" s="4"/>
      <c r="Y63" s="4"/>
    </row>
    <row r="64" spans="1:25" ht="18.75" customHeight="1" x14ac:dyDescent="0.35">
      <c r="A64" s="1"/>
      <c r="B64" s="55" t="s">
        <v>75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  <c r="O64" s="33">
        <f>SUM(O63)</f>
        <v>9900</v>
      </c>
      <c r="P64" s="20">
        <f>O64</f>
        <v>9900</v>
      </c>
      <c r="Q64" s="4"/>
      <c r="R64" s="4"/>
      <c r="S64" s="4"/>
      <c r="T64" s="4"/>
      <c r="U64" s="4"/>
      <c r="V64" s="4"/>
      <c r="W64" s="4"/>
      <c r="X64" s="4"/>
      <c r="Y64" s="4"/>
    </row>
    <row r="65" spans="1:25" ht="10.5" customHeight="1" x14ac:dyDescent="0.35">
      <c r="A65" s="1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2"/>
      <c r="P65" s="20"/>
      <c r="Q65" s="4"/>
      <c r="R65" s="4"/>
      <c r="S65" s="4"/>
      <c r="T65" s="4"/>
      <c r="U65" s="4"/>
      <c r="V65" s="4"/>
      <c r="W65" s="4"/>
      <c r="X65" s="4"/>
      <c r="Y65" s="4"/>
    </row>
    <row r="66" spans="1:25" ht="19.8" x14ac:dyDescent="0.5">
      <c r="A66" s="39"/>
      <c r="B66" s="81" t="s">
        <v>41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6"/>
      <c r="O66" s="31"/>
      <c r="P66" s="40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 x14ac:dyDescent="0.35">
      <c r="A67" s="38">
        <v>5800</v>
      </c>
      <c r="B67" s="9" t="s">
        <v>42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v>100</v>
      </c>
      <c r="O67" s="11">
        <f t="shared" ref="O67:O68" si="10">SUM(C67:N67)</f>
        <v>100</v>
      </c>
      <c r="P67" s="42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 x14ac:dyDescent="0.35">
      <c r="A68" s="38">
        <v>5820</v>
      </c>
      <c r="B68" s="9" t="s">
        <v>43</v>
      </c>
      <c r="C68" s="10">
        <f t="shared" ref="C68:M68" si="11">1000/12</f>
        <v>83.333333333333329</v>
      </c>
      <c r="D68" s="10">
        <f t="shared" si="11"/>
        <v>83.333333333333329</v>
      </c>
      <c r="E68" s="10">
        <f t="shared" si="11"/>
        <v>83.333333333333329</v>
      </c>
      <c r="F68" s="10">
        <f t="shared" si="11"/>
        <v>83.333333333333329</v>
      </c>
      <c r="G68" s="10">
        <f t="shared" si="11"/>
        <v>83.333333333333329</v>
      </c>
      <c r="H68" s="10">
        <f t="shared" si="11"/>
        <v>83.333333333333329</v>
      </c>
      <c r="I68" s="10">
        <f t="shared" si="11"/>
        <v>83.333333333333329</v>
      </c>
      <c r="J68" s="10">
        <f t="shared" si="11"/>
        <v>83.333333333333329</v>
      </c>
      <c r="K68" s="10">
        <f t="shared" si="11"/>
        <v>83.333333333333329</v>
      </c>
      <c r="L68" s="10">
        <f t="shared" si="11"/>
        <v>83.333333333333329</v>
      </c>
      <c r="M68" s="10">
        <f t="shared" si="11"/>
        <v>83.333333333333329</v>
      </c>
      <c r="N68" s="10">
        <f>1000/12</f>
        <v>83.333333333333329</v>
      </c>
      <c r="O68" s="11">
        <f t="shared" si="10"/>
        <v>1000.0000000000001</v>
      </c>
      <c r="P68" s="42"/>
      <c r="Q68" s="4"/>
      <c r="R68" s="4"/>
      <c r="S68" s="4"/>
      <c r="T68" s="4"/>
      <c r="U68" s="4"/>
      <c r="V68" s="4"/>
      <c r="W68" s="4"/>
      <c r="X68" s="4"/>
      <c r="Y68" s="4"/>
    </row>
    <row r="69" spans="1:25" ht="18.75" customHeight="1" x14ac:dyDescent="0.35">
      <c r="A69" s="1"/>
      <c r="B69" s="75" t="s">
        <v>76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  <c r="O69" s="27">
        <f>SUM(O67:O68)</f>
        <v>1100</v>
      </c>
      <c r="P69" s="20">
        <f>O69</f>
        <v>1100</v>
      </c>
      <c r="Q69" s="4"/>
      <c r="R69" s="4"/>
      <c r="S69" s="4"/>
      <c r="T69" s="4"/>
      <c r="U69" s="4"/>
      <c r="V69" s="4"/>
      <c r="W69" s="4"/>
      <c r="X69" s="4"/>
      <c r="Y69" s="4"/>
    </row>
    <row r="70" spans="1:25" ht="10.5" customHeight="1" x14ac:dyDescent="0.35">
      <c r="A70" s="1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2"/>
      <c r="P70" s="20"/>
      <c r="Q70" s="4"/>
      <c r="R70" s="4"/>
      <c r="S70" s="4"/>
      <c r="T70" s="4"/>
      <c r="U70" s="4"/>
      <c r="V70" s="4"/>
      <c r="W70" s="4"/>
      <c r="X70" s="4"/>
      <c r="Y70" s="4"/>
    </row>
    <row r="71" spans="1:25" ht="19.8" x14ac:dyDescent="0.5">
      <c r="A71" s="39"/>
      <c r="B71" s="89" t="s">
        <v>44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  <c r="O71" s="31"/>
      <c r="P71" s="40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 x14ac:dyDescent="0.35">
      <c r="A72" s="38">
        <v>6100</v>
      </c>
      <c r="B72" s="47" t="s">
        <v>45</v>
      </c>
      <c r="C72" s="10">
        <f t="shared" ref="C72:M72" si="12">450/12</f>
        <v>37.5</v>
      </c>
      <c r="D72" s="10">
        <f t="shared" si="12"/>
        <v>37.5</v>
      </c>
      <c r="E72" s="10">
        <f t="shared" si="12"/>
        <v>37.5</v>
      </c>
      <c r="F72" s="10">
        <f t="shared" si="12"/>
        <v>37.5</v>
      </c>
      <c r="G72" s="10">
        <f t="shared" si="12"/>
        <v>37.5</v>
      </c>
      <c r="H72" s="10">
        <f t="shared" si="12"/>
        <v>37.5</v>
      </c>
      <c r="I72" s="10">
        <f t="shared" si="12"/>
        <v>37.5</v>
      </c>
      <c r="J72" s="10">
        <f t="shared" si="12"/>
        <v>37.5</v>
      </c>
      <c r="K72" s="10">
        <f t="shared" si="12"/>
        <v>37.5</v>
      </c>
      <c r="L72" s="10">
        <f t="shared" si="12"/>
        <v>37.5</v>
      </c>
      <c r="M72" s="10">
        <f t="shared" si="12"/>
        <v>37.5</v>
      </c>
      <c r="N72" s="10">
        <f>450/12</f>
        <v>37.5</v>
      </c>
      <c r="O72" s="11">
        <f t="shared" ref="O72:O78" si="13">SUM(C72:N72)</f>
        <v>450</v>
      </c>
      <c r="P72" s="42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 x14ac:dyDescent="0.35">
      <c r="A73" s="38">
        <v>6110</v>
      </c>
      <c r="B73" s="9" t="s">
        <v>46</v>
      </c>
      <c r="C73" s="10">
        <v>300</v>
      </c>
      <c r="D73" s="10">
        <v>300</v>
      </c>
      <c r="E73" s="10">
        <v>300</v>
      </c>
      <c r="F73" s="10">
        <v>300</v>
      </c>
      <c r="G73" s="10">
        <v>300</v>
      </c>
      <c r="H73" s="10">
        <v>300</v>
      </c>
      <c r="I73" s="10">
        <v>300</v>
      </c>
      <c r="J73" s="10">
        <v>300</v>
      </c>
      <c r="K73" s="10">
        <v>300</v>
      </c>
      <c r="L73" s="10">
        <v>300</v>
      </c>
      <c r="M73" s="10">
        <v>300</v>
      </c>
      <c r="N73" s="10">
        <v>300</v>
      </c>
      <c r="O73" s="11">
        <f t="shared" si="13"/>
        <v>3600</v>
      </c>
      <c r="P73" s="42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35">
      <c r="A74" s="38">
        <v>6120</v>
      </c>
      <c r="B74" s="9" t="s">
        <v>47</v>
      </c>
      <c r="C74" s="10">
        <f t="shared" ref="C74:M74" si="14">250/12</f>
        <v>20.833333333333332</v>
      </c>
      <c r="D74" s="10">
        <f t="shared" si="14"/>
        <v>20.833333333333332</v>
      </c>
      <c r="E74" s="10">
        <f t="shared" si="14"/>
        <v>20.833333333333332</v>
      </c>
      <c r="F74" s="10">
        <f t="shared" si="14"/>
        <v>20.833333333333332</v>
      </c>
      <c r="G74" s="10">
        <f t="shared" si="14"/>
        <v>20.833333333333332</v>
      </c>
      <c r="H74" s="10">
        <f t="shared" si="14"/>
        <v>20.833333333333332</v>
      </c>
      <c r="I74" s="10">
        <f t="shared" si="14"/>
        <v>20.833333333333332</v>
      </c>
      <c r="J74" s="10">
        <f t="shared" si="14"/>
        <v>20.833333333333332</v>
      </c>
      <c r="K74" s="10">
        <f t="shared" si="14"/>
        <v>20.833333333333332</v>
      </c>
      <c r="L74" s="10">
        <f t="shared" si="14"/>
        <v>20.833333333333332</v>
      </c>
      <c r="M74" s="10">
        <f t="shared" si="14"/>
        <v>20.833333333333332</v>
      </c>
      <c r="N74" s="10">
        <f>250/12</f>
        <v>20.833333333333332</v>
      </c>
      <c r="O74" s="11">
        <f t="shared" si="13"/>
        <v>250.00000000000003</v>
      </c>
      <c r="P74" s="42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 x14ac:dyDescent="0.35">
      <c r="A75" s="38">
        <v>6130</v>
      </c>
      <c r="B75" s="9" t="s">
        <v>48</v>
      </c>
      <c r="C75" s="10">
        <f t="shared" ref="C75:M76" si="15">100/12</f>
        <v>8.3333333333333339</v>
      </c>
      <c r="D75" s="10">
        <f t="shared" si="15"/>
        <v>8.3333333333333339</v>
      </c>
      <c r="E75" s="10">
        <f t="shared" si="15"/>
        <v>8.3333333333333339</v>
      </c>
      <c r="F75" s="10">
        <f t="shared" si="15"/>
        <v>8.3333333333333339</v>
      </c>
      <c r="G75" s="10">
        <f t="shared" si="15"/>
        <v>8.3333333333333339</v>
      </c>
      <c r="H75" s="10">
        <f t="shared" si="15"/>
        <v>8.3333333333333339</v>
      </c>
      <c r="I75" s="10">
        <f t="shared" si="15"/>
        <v>8.3333333333333339</v>
      </c>
      <c r="J75" s="10">
        <f t="shared" si="15"/>
        <v>8.3333333333333339</v>
      </c>
      <c r="K75" s="10">
        <f t="shared" si="15"/>
        <v>8.3333333333333339</v>
      </c>
      <c r="L75" s="10">
        <f t="shared" si="15"/>
        <v>8.3333333333333339</v>
      </c>
      <c r="M75" s="10">
        <f t="shared" si="15"/>
        <v>8.3333333333333339</v>
      </c>
      <c r="N75" s="10">
        <f>100/12</f>
        <v>8.3333333333333339</v>
      </c>
      <c r="O75" s="11">
        <f t="shared" si="13"/>
        <v>99.999999999999986</v>
      </c>
      <c r="P75" s="42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 x14ac:dyDescent="0.35">
      <c r="A76" s="38">
        <v>6140</v>
      </c>
      <c r="B76" s="9" t="s">
        <v>49</v>
      </c>
      <c r="C76" s="10">
        <f t="shared" si="15"/>
        <v>8.3333333333333339</v>
      </c>
      <c r="D76" s="10">
        <f t="shared" si="15"/>
        <v>8.3333333333333339</v>
      </c>
      <c r="E76" s="10">
        <f t="shared" si="15"/>
        <v>8.3333333333333339</v>
      </c>
      <c r="F76" s="10">
        <f t="shared" si="15"/>
        <v>8.3333333333333339</v>
      </c>
      <c r="G76" s="10">
        <f t="shared" si="15"/>
        <v>8.3333333333333339</v>
      </c>
      <c r="H76" s="10">
        <f t="shared" si="15"/>
        <v>8.3333333333333339</v>
      </c>
      <c r="I76" s="10">
        <f t="shared" si="15"/>
        <v>8.3333333333333339</v>
      </c>
      <c r="J76" s="10">
        <f t="shared" si="15"/>
        <v>8.3333333333333339</v>
      </c>
      <c r="K76" s="10">
        <f t="shared" si="15"/>
        <v>8.3333333333333339</v>
      </c>
      <c r="L76" s="10">
        <f t="shared" si="15"/>
        <v>8.3333333333333339</v>
      </c>
      <c r="M76" s="10">
        <f t="shared" si="15"/>
        <v>8.3333333333333339</v>
      </c>
      <c r="N76" s="10">
        <f>100/12</f>
        <v>8.3333333333333339</v>
      </c>
      <c r="O76" s="11">
        <f t="shared" si="13"/>
        <v>99.999999999999986</v>
      </c>
      <c r="P76" s="42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 x14ac:dyDescent="0.35">
      <c r="A77" s="38">
        <v>6200</v>
      </c>
      <c r="B77" s="9" t="s">
        <v>50</v>
      </c>
      <c r="C77" s="10">
        <f t="shared" ref="C77:M77" si="16">500/12</f>
        <v>41.666666666666664</v>
      </c>
      <c r="D77" s="10">
        <f t="shared" si="16"/>
        <v>41.666666666666664</v>
      </c>
      <c r="E77" s="10">
        <f t="shared" si="16"/>
        <v>41.666666666666664</v>
      </c>
      <c r="F77" s="10">
        <f t="shared" si="16"/>
        <v>41.666666666666664</v>
      </c>
      <c r="G77" s="10">
        <f t="shared" si="16"/>
        <v>41.666666666666664</v>
      </c>
      <c r="H77" s="10">
        <f t="shared" si="16"/>
        <v>41.666666666666664</v>
      </c>
      <c r="I77" s="10">
        <f t="shared" si="16"/>
        <v>41.666666666666664</v>
      </c>
      <c r="J77" s="10">
        <f t="shared" si="16"/>
        <v>41.666666666666664</v>
      </c>
      <c r="K77" s="10">
        <f t="shared" si="16"/>
        <v>41.666666666666664</v>
      </c>
      <c r="L77" s="10">
        <f t="shared" si="16"/>
        <v>41.666666666666664</v>
      </c>
      <c r="M77" s="10">
        <f t="shared" si="16"/>
        <v>41.666666666666664</v>
      </c>
      <c r="N77" s="10">
        <f>500/12</f>
        <v>41.666666666666664</v>
      </c>
      <c r="O77" s="11">
        <f>SUM(C77:N77)</f>
        <v>500.00000000000006</v>
      </c>
      <c r="P77" s="42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 x14ac:dyDescent="0.35">
      <c r="A78" s="38">
        <v>6201</v>
      </c>
      <c r="B78" s="9" t="s">
        <v>51</v>
      </c>
      <c r="C78" s="10">
        <v>450</v>
      </c>
      <c r="D78" s="10">
        <v>0</v>
      </c>
      <c r="E78" s="10">
        <v>0</v>
      </c>
      <c r="F78" s="10">
        <v>450</v>
      </c>
      <c r="G78" s="10">
        <v>0</v>
      </c>
      <c r="H78" s="10">
        <v>0</v>
      </c>
      <c r="I78" s="10">
        <v>450</v>
      </c>
      <c r="J78" s="10">
        <v>0</v>
      </c>
      <c r="K78" s="10">
        <v>0</v>
      </c>
      <c r="L78" s="10">
        <v>450</v>
      </c>
      <c r="M78" s="10">
        <v>0</v>
      </c>
      <c r="N78" s="10">
        <v>0</v>
      </c>
      <c r="O78" s="11">
        <f t="shared" si="13"/>
        <v>1800</v>
      </c>
      <c r="P78" s="42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 x14ac:dyDescent="0.35">
      <c r="A79" s="48">
        <v>6210</v>
      </c>
      <c r="B79" s="35" t="s">
        <v>89</v>
      </c>
      <c r="C79" s="36">
        <v>750</v>
      </c>
      <c r="D79" s="36"/>
      <c r="E79" s="36"/>
      <c r="F79" s="36">
        <v>750</v>
      </c>
      <c r="G79" s="36">
        <v>0</v>
      </c>
      <c r="H79" s="36">
        <v>0</v>
      </c>
      <c r="I79" s="36">
        <v>750</v>
      </c>
      <c r="J79" s="36">
        <v>0</v>
      </c>
      <c r="K79" s="36">
        <v>0</v>
      </c>
      <c r="L79" s="36">
        <v>750</v>
      </c>
      <c r="M79" s="36">
        <v>0</v>
      </c>
      <c r="N79" s="37">
        <v>0</v>
      </c>
      <c r="O79" s="11">
        <f>SUM(C79:N79)</f>
        <v>3000</v>
      </c>
      <c r="P79" s="20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 x14ac:dyDescent="0.35">
      <c r="A80" s="48"/>
      <c r="B80" s="35" t="s">
        <v>90</v>
      </c>
      <c r="C80" s="36">
        <v>0</v>
      </c>
      <c r="D80" s="36">
        <v>7500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7">
        <v>0</v>
      </c>
      <c r="O80" s="11">
        <f>SUM(C80:N80)</f>
        <v>7500</v>
      </c>
      <c r="P80" s="20"/>
      <c r="Q80" s="4"/>
      <c r="R80" s="4"/>
      <c r="S80" s="4"/>
      <c r="T80" s="4"/>
      <c r="U80" s="4"/>
      <c r="V80" s="4"/>
      <c r="W80" s="4"/>
      <c r="X80" s="4"/>
      <c r="Y80" s="4"/>
    </row>
    <row r="81" spans="1:25" ht="18.75" customHeight="1" x14ac:dyDescent="0.35">
      <c r="A81" s="1"/>
      <c r="B81" s="55" t="s">
        <v>77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7"/>
      <c r="O81" s="27">
        <f>SUM(O72:O80)</f>
        <v>17300</v>
      </c>
      <c r="P81" s="20">
        <f>O81</f>
        <v>17300</v>
      </c>
      <c r="Q81" s="4"/>
      <c r="R81" s="4"/>
      <c r="S81" s="4"/>
      <c r="T81" s="4"/>
      <c r="U81" s="4"/>
      <c r="V81" s="4"/>
      <c r="W81" s="4"/>
      <c r="X81" s="4"/>
      <c r="Y81" s="4"/>
    </row>
    <row r="82" spans="1:25" ht="10.5" customHeight="1" x14ac:dyDescent="0.35">
      <c r="A82" s="1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2"/>
      <c r="P82" s="20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 x14ac:dyDescent="0.5">
      <c r="A83" s="39"/>
      <c r="B83" s="90" t="s">
        <v>52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2"/>
      <c r="O83" s="31"/>
      <c r="P83" s="40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 x14ac:dyDescent="0.35">
      <c r="A84" s="38">
        <v>6300</v>
      </c>
      <c r="B84" s="9" t="s">
        <v>53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0">
        <v>25</v>
      </c>
      <c r="O84" s="11">
        <f t="shared" ref="O84:O85" si="17">SUM(C84:N84)</f>
        <v>25</v>
      </c>
      <c r="P84" s="20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 x14ac:dyDescent="0.35">
      <c r="A85" s="38">
        <v>6320</v>
      </c>
      <c r="B85" s="9" t="s">
        <v>54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0">
        <v>25</v>
      </c>
      <c r="O85" s="11">
        <f t="shared" si="17"/>
        <v>25</v>
      </c>
      <c r="P85" s="20"/>
      <c r="Q85" s="4"/>
      <c r="R85" s="4"/>
      <c r="S85" s="4"/>
      <c r="T85" s="4"/>
      <c r="U85" s="4"/>
      <c r="V85" s="4"/>
      <c r="W85" s="4"/>
      <c r="X85" s="4"/>
      <c r="Y85" s="4"/>
    </row>
    <row r="86" spans="1:25" ht="18.75" customHeight="1" x14ac:dyDescent="0.35">
      <c r="A86" s="1"/>
      <c r="B86" s="55" t="s">
        <v>78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7"/>
      <c r="O86" s="27">
        <f>SUM(N84:N85)</f>
        <v>50</v>
      </c>
      <c r="P86" s="20">
        <f>O86</f>
        <v>50</v>
      </c>
      <c r="Q86" s="4"/>
      <c r="R86" s="4"/>
      <c r="S86" s="4"/>
      <c r="T86" s="4"/>
      <c r="U86" s="4"/>
      <c r="V86" s="4"/>
      <c r="W86" s="4"/>
      <c r="X86" s="4"/>
      <c r="Y86" s="4"/>
    </row>
    <row r="87" spans="1:25" ht="10.5" customHeight="1" x14ac:dyDescent="0.35">
      <c r="A87" s="1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2"/>
      <c r="P87" s="20"/>
      <c r="Q87" s="4"/>
      <c r="R87" s="4"/>
      <c r="S87" s="4"/>
      <c r="T87" s="4"/>
      <c r="U87" s="4"/>
      <c r="V87" s="4"/>
      <c r="W87" s="4"/>
      <c r="X87" s="4"/>
      <c r="Y87" s="4"/>
    </row>
    <row r="88" spans="1:25" ht="18.75" customHeight="1" x14ac:dyDescent="0.5">
      <c r="A88" s="39"/>
      <c r="B88" s="93" t="s">
        <v>79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5"/>
      <c r="O88" s="31"/>
      <c r="P88" s="40"/>
      <c r="Q88" s="4"/>
      <c r="R88" s="4"/>
      <c r="S88" s="4"/>
      <c r="T88" s="4"/>
      <c r="U88" s="4"/>
      <c r="V88" s="4"/>
      <c r="W88" s="4"/>
      <c r="X88" s="4"/>
      <c r="Y88" s="4"/>
    </row>
    <row r="89" spans="1:25" ht="18.75" customHeight="1" x14ac:dyDescent="0.35">
      <c r="A89" s="38">
        <v>6400</v>
      </c>
      <c r="B89" s="9" t="s">
        <v>55</v>
      </c>
      <c r="C89" s="10">
        <v>200</v>
      </c>
      <c r="D89" s="10">
        <v>200</v>
      </c>
      <c r="E89" s="10">
        <v>200</v>
      </c>
      <c r="F89" s="10">
        <v>200</v>
      </c>
      <c r="G89" s="10">
        <v>200</v>
      </c>
      <c r="H89" s="10">
        <v>200</v>
      </c>
      <c r="I89" s="10">
        <v>200</v>
      </c>
      <c r="J89" s="10">
        <v>200</v>
      </c>
      <c r="K89" s="10">
        <v>200</v>
      </c>
      <c r="L89" s="10">
        <v>200</v>
      </c>
      <c r="M89" s="10">
        <v>200</v>
      </c>
      <c r="N89" s="10">
        <v>200</v>
      </c>
      <c r="O89" s="11">
        <f t="shared" ref="O89:O91" si="18">SUM(C89:N89)</f>
        <v>2400</v>
      </c>
      <c r="P89" s="42"/>
      <c r="Q89" s="4"/>
      <c r="R89" s="4"/>
      <c r="S89" s="4"/>
      <c r="T89" s="4"/>
      <c r="U89" s="4"/>
      <c r="V89" s="4"/>
      <c r="W89" s="4"/>
      <c r="X89" s="4"/>
      <c r="Y89" s="4"/>
    </row>
    <row r="90" spans="1:25" ht="18.75" customHeight="1" x14ac:dyDescent="0.35">
      <c r="A90" s="38">
        <v>6410</v>
      </c>
      <c r="B90" s="9" t="s">
        <v>56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v>500</v>
      </c>
      <c r="O90" s="11">
        <f t="shared" si="18"/>
        <v>500</v>
      </c>
      <c r="P90" s="42"/>
      <c r="Q90" s="4"/>
      <c r="R90" s="4"/>
      <c r="S90" s="4"/>
      <c r="T90" s="4"/>
      <c r="U90" s="4"/>
      <c r="V90" s="4"/>
      <c r="W90" s="4"/>
      <c r="X90" s="4"/>
      <c r="Y90" s="4"/>
    </row>
    <row r="91" spans="1:25" ht="18.75" customHeight="1" x14ac:dyDescent="0.35">
      <c r="A91" s="38">
        <v>6420</v>
      </c>
      <c r="B91" s="9" t="s">
        <v>57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>
        <v>100</v>
      </c>
      <c r="O91" s="11">
        <f t="shared" si="18"/>
        <v>100</v>
      </c>
      <c r="P91" s="42"/>
      <c r="Q91" s="4"/>
      <c r="R91" s="4"/>
      <c r="S91" s="4"/>
      <c r="T91" s="4"/>
      <c r="U91" s="4"/>
      <c r="V91" s="4"/>
      <c r="W91" s="4"/>
      <c r="X91" s="4"/>
      <c r="Y91" s="4"/>
    </row>
    <row r="92" spans="1:25" ht="18.75" customHeight="1" x14ac:dyDescent="0.35">
      <c r="A92" s="1"/>
      <c r="B92" s="55" t="s">
        <v>80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7"/>
      <c r="O92" s="34">
        <f>SUM(O89:O91)</f>
        <v>3000</v>
      </c>
      <c r="P92" s="20">
        <f>O92</f>
        <v>3000</v>
      </c>
      <c r="Q92" s="4"/>
      <c r="R92" s="4"/>
      <c r="S92" s="4"/>
      <c r="T92" s="4"/>
      <c r="U92" s="4"/>
      <c r="V92" s="4"/>
      <c r="W92" s="4"/>
      <c r="X92" s="4"/>
      <c r="Y92" s="4"/>
    </row>
    <row r="93" spans="1:25" ht="10.5" customHeight="1" x14ac:dyDescent="0.35">
      <c r="A93" s="1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2"/>
      <c r="P93" s="20"/>
      <c r="Q93" s="4"/>
      <c r="R93" s="4"/>
      <c r="S93" s="4"/>
      <c r="T93" s="4"/>
      <c r="U93" s="4"/>
      <c r="V93" s="4"/>
      <c r="W93" s="4"/>
      <c r="X93" s="4"/>
      <c r="Y93" s="4"/>
    </row>
    <row r="94" spans="1:25" ht="19.8" x14ac:dyDescent="0.5">
      <c r="A94" s="39"/>
      <c r="B94" s="82" t="s">
        <v>81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6"/>
      <c r="O94" s="31"/>
      <c r="P94" s="40"/>
      <c r="Q94" s="4"/>
      <c r="R94" s="4"/>
      <c r="S94" s="4"/>
      <c r="T94" s="4"/>
      <c r="U94" s="4"/>
      <c r="V94" s="4"/>
      <c r="W94" s="4"/>
      <c r="X94" s="4"/>
      <c r="Y94" s="4"/>
    </row>
    <row r="95" spans="1:25" ht="18.75" customHeight="1" x14ac:dyDescent="0.35">
      <c r="A95" s="38">
        <v>6500</v>
      </c>
      <c r="B95" s="9" t="s">
        <v>58</v>
      </c>
      <c r="C95" s="10">
        <v>300</v>
      </c>
      <c r="D95" s="10">
        <v>300</v>
      </c>
      <c r="E95" s="10">
        <v>300</v>
      </c>
      <c r="F95" s="10">
        <v>300</v>
      </c>
      <c r="G95" s="10">
        <v>300</v>
      </c>
      <c r="H95" s="10">
        <v>300</v>
      </c>
      <c r="I95" s="10">
        <v>300</v>
      </c>
      <c r="J95" s="10">
        <v>300</v>
      </c>
      <c r="K95" s="10">
        <v>300</v>
      </c>
      <c r="L95" s="10">
        <v>300</v>
      </c>
      <c r="M95" s="10">
        <v>300</v>
      </c>
      <c r="N95" s="10">
        <v>300</v>
      </c>
      <c r="O95" s="11">
        <f t="shared" ref="O95:O96" si="19">SUM(C95:N95)</f>
        <v>3600</v>
      </c>
      <c r="P95" s="42"/>
      <c r="Q95" s="4"/>
      <c r="R95" s="4"/>
      <c r="S95" s="4"/>
      <c r="T95" s="4"/>
      <c r="U95" s="4"/>
      <c r="V95" s="4"/>
      <c r="W95" s="4"/>
      <c r="X95" s="4"/>
      <c r="Y95" s="4"/>
    </row>
    <row r="96" spans="1:25" ht="18.75" customHeight="1" x14ac:dyDescent="0.35">
      <c r="A96" s="38">
        <v>6530</v>
      </c>
      <c r="B96" s="9" t="s">
        <v>59</v>
      </c>
      <c r="C96" s="10">
        <v>700</v>
      </c>
      <c r="D96" s="10">
        <v>700</v>
      </c>
      <c r="E96" s="10">
        <v>700</v>
      </c>
      <c r="F96" s="10">
        <v>700</v>
      </c>
      <c r="G96" s="10">
        <v>700</v>
      </c>
      <c r="H96" s="10">
        <v>700</v>
      </c>
      <c r="I96" s="10">
        <v>700</v>
      </c>
      <c r="J96" s="10">
        <v>700</v>
      </c>
      <c r="K96" s="10">
        <v>700</v>
      </c>
      <c r="L96" s="10">
        <v>700</v>
      </c>
      <c r="M96" s="10">
        <v>700</v>
      </c>
      <c r="N96" s="10">
        <v>700</v>
      </c>
      <c r="O96" s="11">
        <f t="shared" si="19"/>
        <v>8400</v>
      </c>
      <c r="P96" s="42"/>
      <c r="Q96" s="4"/>
      <c r="R96" s="4"/>
      <c r="S96" s="4"/>
      <c r="T96" s="4"/>
      <c r="U96" s="4"/>
      <c r="V96" s="4"/>
      <c r="W96" s="4"/>
      <c r="X96" s="4"/>
      <c r="Y96" s="4"/>
    </row>
    <row r="97" spans="1:25" ht="18.75" customHeight="1" x14ac:dyDescent="0.35">
      <c r="A97" s="1"/>
      <c r="B97" s="55" t="s">
        <v>82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1">
        <f>SUM(O95:O96)</f>
        <v>12000</v>
      </c>
      <c r="P97" s="20">
        <f>O97</f>
        <v>12000</v>
      </c>
      <c r="Q97" s="4"/>
      <c r="R97" s="4"/>
      <c r="S97" s="4"/>
      <c r="T97" s="4"/>
      <c r="U97" s="4"/>
      <c r="V97" s="4"/>
      <c r="W97" s="4"/>
      <c r="X97" s="4"/>
      <c r="Y97" s="4"/>
    </row>
    <row r="98" spans="1:25" ht="18.75" customHeight="1" x14ac:dyDescent="0.4">
      <c r="A98" s="12"/>
      <c r="B98" s="83" t="s">
        <v>60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5"/>
      <c r="O98" s="19"/>
      <c r="P98" s="44">
        <f>SUM(P22:P97)</f>
        <v>88495</v>
      </c>
      <c r="Q98" s="13"/>
      <c r="R98" s="13"/>
      <c r="S98" s="13"/>
      <c r="T98" s="13"/>
      <c r="U98" s="13"/>
      <c r="V98" s="13"/>
      <c r="W98" s="13"/>
      <c r="X98" s="13"/>
      <c r="Y98" s="13"/>
    </row>
    <row r="99" spans="1:25" ht="18.75" customHeight="1" x14ac:dyDescent="0.4">
      <c r="A99" s="1"/>
      <c r="B99" s="86" t="s">
        <v>61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8"/>
      <c r="O99" s="2"/>
      <c r="P99" s="20">
        <f>(P19-P98)</f>
        <v>2482.9100000000035</v>
      </c>
      <c r="Q99" s="4"/>
      <c r="R99" s="4"/>
      <c r="S99" s="4"/>
      <c r="T99" s="4"/>
      <c r="U99" s="4"/>
      <c r="V99" s="4"/>
      <c r="W99" s="4"/>
      <c r="X99" s="4"/>
      <c r="Y99" s="4"/>
    </row>
    <row r="100" spans="1:25" ht="18.75" customHeight="1" x14ac:dyDescent="0.35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8.75" customHeight="1" x14ac:dyDescent="0.35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8.75" customHeight="1" x14ac:dyDescent="0.35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8.75" customHeight="1" x14ac:dyDescent="0.35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8.75" customHeight="1" x14ac:dyDescent="0.35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8.75" customHeight="1" x14ac:dyDescent="0.35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8.75" customHeight="1" x14ac:dyDescent="0.35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8.75" customHeight="1" x14ac:dyDescent="0.35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 x14ac:dyDescent="0.35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8.75" customHeight="1" x14ac:dyDescent="0.35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8.75" customHeight="1" x14ac:dyDescent="0.35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8.75" customHeight="1" x14ac:dyDescent="0.35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8.75" customHeight="1" x14ac:dyDescent="0.35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8.75" customHeight="1" x14ac:dyDescent="0.35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8.75" customHeight="1" x14ac:dyDescent="0.35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8.75" customHeight="1" x14ac:dyDescent="0.35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8.75" customHeight="1" x14ac:dyDescent="0.35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8.75" customHeight="1" x14ac:dyDescent="0.35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8.75" customHeight="1" x14ac:dyDescent="0.35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8.75" customHeight="1" x14ac:dyDescent="0.35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8.75" customHeight="1" x14ac:dyDescent="0.35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8.75" customHeight="1" x14ac:dyDescent="0.35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8.75" customHeight="1" x14ac:dyDescent="0.35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8.75" customHeight="1" x14ac:dyDescent="0.35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8.75" customHeight="1" x14ac:dyDescent="0.35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8.75" customHeight="1" x14ac:dyDescent="0.35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8.75" customHeight="1" x14ac:dyDescent="0.35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8.75" customHeight="1" x14ac:dyDescent="0.35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8.75" customHeight="1" x14ac:dyDescent="0.35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8.75" customHeight="1" x14ac:dyDescent="0.35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8.75" customHeight="1" x14ac:dyDescent="0.35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8.75" customHeight="1" x14ac:dyDescent="0.35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8.75" customHeight="1" x14ac:dyDescent="0.35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8.75" customHeight="1" x14ac:dyDescent="0.35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8.75" customHeight="1" x14ac:dyDescent="0.35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 x14ac:dyDescent="0.35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8.75" customHeight="1" x14ac:dyDescent="0.35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8.75" customHeight="1" x14ac:dyDescent="0.35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8.75" customHeight="1" x14ac:dyDescent="0.35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8.75" customHeight="1" x14ac:dyDescent="0.35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8.75" customHeight="1" x14ac:dyDescent="0.35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.75" customHeight="1" x14ac:dyDescent="0.35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8.75" customHeight="1" x14ac:dyDescent="0.35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.75" customHeight="1" x14ac:dyDescent="0.35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8.75" customHeight="1" x14ac:dyDescent="0.35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8.75" customHeight="1" x14ac:dyDescent="0.35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8.75" customHeight="1" x14ac:dyDescent="0.35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8.75" customHeight="1" x14ac:dyDescent="0.35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8.75" customHeight="1" x14ac:dyDescent="0.35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8.75" customHeight="1" x14ac:dyDescent="0.35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8.75" customHeight="1" x14ac:dyDescent="0.35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8.75" customHeight="1" x14ac:dyDescent="0.35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35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8.75" customHeight="1" x14ac:dyDescent="0.35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8.75" customHeight="1" x14ac:dyDescent="0.35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8.75" customHeight="1" x14ac:dyDescent="0.35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8.75" customHeight="1" x14ac:dyDescent="0.35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8.75" customHeight="1" x14ac:dyDescent="0.35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8.75" customHeight="1" x14ac:dyDescent="0.35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8.75" customHeight="1" x14ac:dyDescent="0.35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8.75" customHeight="1" x14ac:dyDescent="0.35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8.75" customHeight="1" x14ac:dyDescent="0.35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8.75" customHeight="1" x14ac:dyDescent="0.35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8.75" customHeight="1" x14ac:dyDescent="0.35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8.75" customHeight="1" x14ac:dyDescent="0.35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8.75" customHeight="1" x14ac:dyDescent="0.35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8.75" customHeight="1" x14ac:dyDescent="0.35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8.75" customHeight="1" x14ac:dyDescent="0.35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8.75" customHeight="1" x14ac:dyDescent="0.35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8.75" customHeight="1" x14ac:dyDescent="0.35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8.75" customHeight="1" x14ac:dyDescent="0.35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8.75" customHeight="1" x14ac:dyDescent="0.35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8.75" customHeight="1" x14ac:dyDescent="0.35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 x14ac:dyDescent="0.35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8.75" customHeight="1" x14ac:dyDescent="0.35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8.75" customHeight="1" x14ac:dyDescent="0.35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8.75" customHeight="1" x14ac:dyDescent="0.35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8.75" customHeight="1" x14ac:dyDescent="0.35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.75" customHeight="1" x14ac:dyDescent="0.35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.75" customHeight="1" x14ac:dyDescent="0.35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.75" customHeight="1" x14ac:dyDescent="0.35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.75" customHeight="1" x14ac:dyDescent="0.35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.75" customHeight="1" x14ac:dyDescent="0.35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.75" customHeight="1" x14ac:dyDescent="0.35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.75" customHeight="1" x14ac:dyDescent="0.35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8.75" customHeight="1" x14ac:dyDescent="0.35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8.75" customHeight="1" x14ac:dyDescent="0.35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8.75" customHeight="1" x14ac:dyDescent="0.35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8.75" customHeight="1" x14ac:dyDescent="0.35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.75" customHeight="1" x14ac:dyDescent="0.35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8.75" customHeight="1" x14ac:dyDescent="0.35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8.75" customHeight="1" x14ac:dyDescent="0.35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8.75" customHeight="1" x14ac:dyDescent="0.35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8.75" customHeight="1" x14ac:dyDescent="0.35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8.75" customHeight="1" x14ac:dyDescent="0.35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8.75" customHeight="1" x14ac:dyDescent="0.35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8.75" customHeight="1" x14ac:dyDescent="0.35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8.75" customHeight="1" x14ac:dyDescent="0.35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8.75" customHeight="1" x14ac:dyDescent="0.35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8.75" customHeight="1" x14ac:dyDescent="0.35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8.75" customHeight="1" x14ac:dyDescent="0.35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8.75" customHeight="1" x14ac:dyDescent="0.35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8.75" customHeight="1" x14ac:dyDescent="0.35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8.75" customHeight="1" x14ac:dyDescent="0.35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8.75" customHeight="1" x14ac:dyDescent="0.35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8.75" customHeight="1" x14ac:dyDescent="0.35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8.75" customHeight="1" x14ac:dyDescent="0.35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8.75" customHeight="1" x14ac:dyDescent="0.35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8.75" customHeight="1" x14ac:dyDescent="0.35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8.75" customHeight="1" x14ac:dyDescent="0.35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8.75" customHeight="1" x14ac:dyDescent="0.35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8.75" customHeight="1" x14ac:dyDescent="0.35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8.75" customHeight="1" x14ac:dyDescent="0.35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8.75" customHeight="1" x14ac:dyDescent="0.35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8.75" customHeight="1" x14ac:dyDescent="0.35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8.75" customHeight="1" x14ac:dyDescent="0.35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8.75" customHeight="1" x14ac:dyDescent="0.35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8.75" customHeight="1" x14ac:dyDescent="0.35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8.75" customHeight="1" x14ac:dyDescent="0.35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8.75" customHeight="1" x14ac:dyDescent="0.35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8.75" customHeight="1" x14ac:dyDescent="0.35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8.75" customHeight="1" x14ac:dyDescent="0.35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8.75" customHeight="1" x14ac:dyDescent="0.35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8.75" customHeight="1" x14ac:dyDescent="0.35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8.75" customHeight="1" x14ac:dyDescent="0.35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8.75" customHeight="1" x14ac:dyDescent="0.35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8.75" customHeight="1" x14ac:dyDescent="0.35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8.75" customHeight="1" x14ac:dyDescent="0.35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8.75" customHeight="1" x14ac:dyDescent="0.35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8.75" customHeight="1" x14ac:dyDescent="0.35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35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8.75" customHeight="1" x14ac:dyDescent="0.35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8.75" customHeight="1" x14ac:dyDescent="0.35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8.75" customHeight="1" x14ac:dyDescent="0.35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8.75" customHeight="1" x14ac:dyDescent="0.35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8.75" customHeight="1" x14ac:dyDescent="0.35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8.75" customHeight="1" x14ac:dyDescent="0.35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8.75" customHeight="1" x14ac:dyDescent="0.35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8.75" customHeight="1" x14ac:dyDescent="0.35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8.75" customHeight="1" x14ac:dyDescent="0.35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8.75" customHeight="1" x14ac:dyDescent="0.35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8.75" customHeight="1" x14ac:dyDescent="0.35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8.75" customHeight="1" x14ac:dyDescent="0.35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8.75" customHeight="1" x14ac:dyDescent="0.35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8.75" customHeight="1" x14ac:dyDescent="0.35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8.75" customHeight="1" x14ac:dyDescent="0.35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8.75" customHeight="1" x14ac:dyDescent="0.35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8.75" customHeight="1" x14ac:dyDescent="0.35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8.75" customHeight="1" x14ac:dyDescent="0.35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8.75" customHeight="1" x14ac:dyDescent="0.35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8.75" customHeight="1" x14ac:dyDescent="0.35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8.75" customHeight="1" x14ac:dyDescent="0.35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8.75" customHeight="1" x14ac:dyDescent="0.35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8.75" customHeight="1" x14ac:dyDescent="0.35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8.75" customHeight="1" x14ac:dyDescent="0.35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8.75" customHeight="1" x14ac:dyDescent="0.35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8.75" customHeight="1" x14ac:dyDescent="0.35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8.75" customHeight="1" x14ac:dyDescent="0.35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8.75" customHeight="1" x14ac:dyDescent="0.35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8.75" customHeight="1" x14ac:dyDescent="0.35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8.75" customHeight="1" x14ac:dyDescent="0.35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8.75" customHeight="1" x14ac:dyDescent="0.35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8.75" customHeight="1" x14ac:dyDescent="0.35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8.75" customHeight="1" x14ac:dyDescent="0.35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8.75" customHeight="1" x14ac:dyDescent="0.35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8.75" customHeight="1" x14ac:dyDescent="0.35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8.75" customHeight="1" x14ac:dyDescent="0.35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8.75" customHeight="1" x14ac:dyDescent="0.35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8.75" customHeight="1" x14ac:dyDescent="0.35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8.75" customHeight="1" x14ac:dyDescent="0.35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8.75" customHeight="1" x14ac:dyDescent="0.35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8.75" customHeight="1" x14ac:dyDescent="0.35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8.75" customHeight="1" x14ac:dyDescent="0.35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8.75" customHeight="1" x14ac:dyDescent="0.35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8.75" customHeight="1" x14ac:dyDescent="0.35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8.75" customHeight="1" x14ac:dyDescent="0.35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8.75" customHeight="1" x14ac:dyDescent="0.35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8.75" customHeight="1" x14ac:dyDescent="0.35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8.75" customHeight="1" x14ac:dyDescent="0.35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8.75" customHeight="1" x14ac:dyDescent="0.35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8.75" customHeight="1" x14ac:dyDescent="0.35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8.75" customHeight="1" x14ac:dyDescent="0.35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8.75" customHeight="1" x14ac:dyDescent="0.35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8.75" customHeight="1" x14ac:dyDescent="0.35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8.75" customHeight="1" x14ac:dyDescent="0.35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8.75" customHeight="1" x14ac:dyDescent="0.35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8.75" customHeight="1" x14ac:dyDescent="0.35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8.75" customHeight="1" x14ac:dyDescent="0.35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8.75" customHeight="1" x14ac:dyDescent="0.35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8.75" customHeight="1" x14ac:dyDescent="0.35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8.75" customHeight="1" x14ac:dyDescent="0.35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8.75" customHeight="1" x14ac:dyDescent="0.35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8.75" customHeight="1" x14ac:dyDescent="0.35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8.75" customHeight="1" x14ac:dyDescent="0.35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8.75" customHeight="1" x14ac:dyDescent="0.35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8.75" customHeight="1" x14ac:dyDescent="0.35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8.75" customHeight="1" x14ac:dyDescent="0.35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8.75" customHeight="1" x14ac:dyDescent="0.35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8.75" customHeight="1" x14ac:dyDescent="0.35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8.75" customHeight="1" x14ac:dyDescent="0.35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8.75" customHeight="1" x14ac:dyDescent="0.35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8.75" customHeight="1" x14ac:dyDescent="0.35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8.75" customHeight="1" x14ac:dyDescent="0.35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8.75" customHeight="1" x14ac:dyDescent="0.35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8.75" customHeight="1" x14ac:dyDescent="0.35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8.75" customHeight="1" x14ac:dyDescent="0.35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8.75" customHeight="1" x14ac:dyDescent="0.35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8.75" customHeight="1" x14ac:dyDescent="0.35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8.75" customHeight="1" x14ac:dyDescent="0.35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8.75" customHeight="1" x14ac:dyDescent="0.35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8.75" customHeight="1" x14ac:dyDescent="0.35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8.75" customHeight="1" x14ac:dyDescent="0.35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8.75" customHeight="1" x14ac:dyDescent="0.35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8.75" customHeight="1" x14ac:dyDescent="0.35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8.75" customHeight="1" x14ac:dyDescent="0.35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8.75" customHeight="1" x14ac:dyDescent="0.35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8.75" customHeight="1" x14ac:dyDescent="0.35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8.75" customHeight="1" x14ac:dyDescent="0.35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8.75" customHeight="1" x14ac:dyDescent="0.35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8.75" customHeight="1" x14ac:dyDescent="0.35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8.75" customHeight="1" x14ac:dyDescent="0.35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8.75" customHeight="1" x14ac:dyDescent="0.35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8.75" customHeight="1" x14ac:dyDescent="0.35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8.75" customHeight="1" x14ac:dyDescent="0.35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8.75" customHeight="1" x14ac:dyDescent="0.35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8.75" customHeight="1" x14ac:dyDescent="0.35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8.75" customHeight="1" x14ac:dyDescent="0.35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8.75" customHeight="1" x14ac:dyDescent="0.35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8.75" customHeight="1" x14ac:dyDescent="0.35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8.75" customHeight="1" x14ac:dyDescent="0.35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8.75" customHeight="1" x14ac:dyDescent="0.35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8.75" customHeight="1" x14ac:dyDescent="0.35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8.75" customHeight="1" x14ac:dyDescent="0.35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8.75" customHeight="1" x14ac:dyDescent="0.35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8.75" customHeight="1" x14ac:dyDescent="0.35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8.75" customHeight="1" x14ac:dyDescent="0.35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8.75" customHeight="1" x14ac:dyDescent="0.35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8.75" customHeight="1" x14ac:dyDescent="0.35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8.75" customHeight="1" x14ac:dyDescent="0.35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8.75" customHeight="1" x14ac:dyDescent="0.35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8.75" customHeight="1" x14ac:dyDescent="0.35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8.75" customHeight="1" x14ac:dyDescent="0.35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8.75" customHeight="1" x14ac:dyDescent="0.35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8.75" customHeight="1" x14ac:dyDescent="0.35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8.75" customHeight="1" x14ac:dyDescent="0.35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8.75" customHeight="1" x14ac:dyDescent="0.35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8.75" customHeight="1" x14ac:dyDescent="0.35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8.75" customHeight="1" x14ac:dyDescent="0.35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8.75" customHeight="1" x14ac:dyDescent="0.35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8.75" customHeight="1" x14ac:dyDescent="0.35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8.75" customHeight="1" x14ac:dyDescent="0.35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8.75" customHeight="1" x14ac:dyDescent="0.35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8.75" customHeight="1" x14ac:dyDescent="0.35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8.75" customHeight="1" x14ac:dyDescent="0.35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8.75" customHeight="1" x14ac:dyDescent="0.35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8.75" customHeight="1" x14ac:dyDescent="0.35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8.75" customHeight="1" x14ac:dyDescent="0.35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8.75" customHeight="1" x14ac:dyDescent="0.35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8.75" customHeight="1" x14ac:dyDescent="0.35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8.75" customHeight="1" x14ac:dyDescent="0.35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8.75" customHeight="1" x14ac:dyDescent="0.35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8.75" customHeight="1" x14ac:dyDescent="0.35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8.75" customHeight="1" x14ac:dyDescent="0.35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8.75" customHeight="1" x14ac:dyDescent="0.35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8.75" customHeight="1" x14ac:dyDescent="0.35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8.75" customHeight="1" x14ac:dyDescent="0.35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8.75" customHeight="1" x14ac:dyDescent="0.35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8.75" customHeight="1" x14ac:dyDescent="0.35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8.75" customHeight="1" x14ac:dyDescent="0.35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8.75" customHeight="1" x14ac:dyDescent="0.35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8.75" customHeight="1" x14ac:dyDescent="0.35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8.75" customHeight="1" x14ac:dyDescent="0.35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8.75" customHeight="1" x14ac:dyDescent="0.35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8.75" customHeight="1" x14ac:dyDescent="0.35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8.75" customHeight="1" x14ac:dyDescent="0.35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8.75" customHeight="1" x14ac:dyDescent="0.35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8.75" customHeight="1" x14ac:dyDescent="0.35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8.75" customHeight="1" x14ac:dyDescent="0.35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8.75" customHeight="1" x14ac:dyDescent="0.35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8.75" customHeight="1" x14ac:dyDescent="0.35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8.75" customHeight="1" x14ac:dyDescent="0.35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8.75" customHeight="1" x14ac:dyDescent="0.35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8.75" customHeight="1" x14ac:dyDescent="0.35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8.75" customHeight="1" x14ac:dyDescent="0.35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8.75" customHeight="1" x14ac:dyDescent="0.35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8.75" customHeight="1" x14ac:dyDescent="0.35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8.75" customHeight="1" x14ac:dyDescent="0.35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8.75" customHeight="1" x14ac:dyDescent="0.35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8.75" customHeight="1" x14ac:dyDescent="0.35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8.75" customHeight="1" x14ac:dyDescent="0.35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8.75" customHeight="1" x14ac:dyDescent="0.35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8.75" customHeight="1" x14ac:dyDescent="0.35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8.75" customHeight="1" x14ac:dyDescent="0.35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8.75" customHeight="1" x14ac:dyDescent="0.35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8.75" customHeight="1" x14ac:dyDescent="0.35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8.75" customHeight="1" x14ac:dyDescent="0.35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8.75" customHeight="1" x14ac:dyDescent="0.35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8.75" customHeight="1" x14ac:dyDescent="0.35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8.75" customHeight="1" x14ac:dyDescent="0.35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8.75" customHeight="1" x14ac:dyDescent="0.35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8.75" customHeight="1" x14ac:dyDescent="0.35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8.75" customHeight="1" x14ac:dyDescent="0.35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8.75" customHeight="1" x14ac:dyDescent="0.35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8.75" customHeight="1" x14ac:dyDescent="0.35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8.75" customHeight="1" x14ac:dyDescent="0.35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8.75" customHeight="1" x14ac:dyDescent="0.35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8.75" customHeight="1" x14ac:dyDescent="0.35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8.75" customHeight="1" x14ac:dyDescent="0.35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8.75" customHeight="1" x14ac:dyDescent="0.35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8.75" customHeight="1" x14ac:dyDescent="0.35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8.75" customHeight="1" x14ac:dyDescent="0.35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8.75" customHeight="1" x14ac:dyDescent="0.35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8.75" customHeight="1" x14ac:dyDescent="0.35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8.75" customHeight="1" x14ac:dyDescent="0.35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8.75" customHeight="1" x14ac:dyDescent="0.35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8.75" customHeight="1" x14ac:dyDescent="0.35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8.75" customHeight="1" x14ac:dyDescent="0.35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8.75" customHeight="1" x14ac:dyDescent="0.35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8.75" customHeight="1" x14ac:dyDescent="0.35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8.75" customHeight="1" x14ac:dyDescent="0.35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8.75" customHeight="1" x14ac:dyDescent="0.35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8.75" customHeight="1" x14ac:dyDescent="0.35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8.75" customHeight="1" x14ac:dyDescent="0.35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8.75" customHeight="1" x14ac:dyDescent="0.35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8.75" customHeight="1" x14ac:dyDescent="0.35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8.75" customHeight="1" x14ac:dyDescent="0.35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8.75" customHeight="1" x14ac:dyDescent="0.35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8.75" customHeight="1" x14ac:dyDescent="0.35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8.75" customHeight="1" x14ac:dyDescent="0.35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8.75" customHeight="1" x14ac:dyDescent="0.35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8.75" customHeight="1" x14ac:dyDescent="0.35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8.75" customHeight="1" x14ac:dyDescent="0.35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8.75" customHeight="1" x14ac:dyDescent="0.35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8.75" customHeight="1" x14ac:dyDescent="0.35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8.75" customHeight="1" x14ac:dyDescent="0.35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8.75" customHeight="1" x14ac:dyDescent="0.35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8.75" customHeight="1" x14ac:dyDescent="0.35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8.75" customHeight="1" x14ac:dyDescent="0.35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8.75" customHeight="1" x14ac:dyDescent="0.35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8.75" customHeight="1" x14ac:dyDescent="0.35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8.75" customHeight="1" x14ac:dyDescent="0.35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8.75" customHeight="1" x14ac:dyDescent="0.35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8.75" customHeight="1" x14ac:dyDescent="0.35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8.75" customHeight="1" x14ac:dyDescent="0.35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8.75" customHeight="1" x14ac:dyDescent="0.35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8.75" customHeight="1" x14ac:dyDescent="0.35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8.75" customHeight="1" x14ac:dyDescent="0.35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8.75" customHeight="1" x14ac:dyDescent="0.35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8.75" customHeight="1" x14ac:dyDescent="0.35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8.75" customHeight="1" x14ac:dyDescent="0.35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8.75" customHeight="1" x14ac:dyDescent="0.35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8.75" customHeight="1" x14ac:dyDescent="0.35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8.75" customHeight="1" x14ac:dyDescent="0.35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8.75" customHeight="1" x14ac:dyDescent="0.35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8.75" customHeight="1" x14ac:dyDescent="0.35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8.75" customHeight="1" x14ac:dyDescent="0.35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8.75" customHeight="1" x14ac:dyDescent="0.35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8.75" customHeight="1" x14ac:dyDescent="0.35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8.75" customHeight="1" x14ac:dyDescent="0.35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8.75" customHeight="1" x14ac:dyDescent="0.35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8.75" customHeight="1" x14ac:dyDescent="0.35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8.75" customHeight="1" x14ac:dyDescent="0.35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8.75" customHeight="1" x14ac:dyDescent="0.35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8.75" customHeight="1" x14ac:dyDescent="0.35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8.75" customHeight="1" x14ac:dyDescent="0.35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8.75" customHeight="1" x14ac:dyDescent="0.35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8.75" customHeight="1" x14ac:dyDescent="0.35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8.75" customHeight="1" x14ac:dyDescent="0.35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8.75" customHeight="1" x14ac:dyDescent="0.35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8.75" customHeight="1" x14ac:dyDescent="0.35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8.75" customHeight="1" x14ac:dyDescent="0.35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8.75" customHeight="1" x14ac:dyDescent="0.35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8.75" customHeight="1" x14ac:dyDescent="0.35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8.75" customHeight="1" x14ac:dyDescent="0.35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8.75" customHeight="1" x14ac:dyDescent="0.35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8.75" customHeight="1" x14ac:dyDescent="0.35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8.75" customHeight="1" x14ac:dyDescent="0.35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8.75" customHeight="1" x14ac:dyDescent="0.35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8.75" customHeight="1" x14ac:dyDescent="0.35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8.75" customHeight="1" x14ac:dyDescent="0.35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8.75" customHeight="1" x14ac:dyDescent="0.35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8.75" customHeight="1" x14ac:dyDescent="0.35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8.75" customHeight="1" x14ac:dyDescent="0.35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8.75" customHeight="1" x14ac:dyDescent="0.35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8.75" customHeight="1" x14ac:dyDescent="0.35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8.75" customHeight="1" x14ac:dyDescent="0.35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8.75" customHeight="1" x14ac:dyDescent="0.35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8.75" customHeight="1" x14ac:dyDescent="0.35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8.75" customHeight="1" x14ac:dyDescent="0.35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8.75" customHeight="1" x14ac:dyDescent="0.35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8.75" customHeight="1" x14ac:dyDescent="0.35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8.75" customHeight="1" x14ac:dyDescent="0.35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8.75" customHeight="1" x14ac:dyDescent="0.35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8.75" customHeight="1" x14ac:dyDescent="0.35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8.75" customHeight="1" x14ac:dyDescent="0.35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8.75" customHeight="1" x14ac:dyDescent="0.35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8.75" customHeight="1" x14ac:dyDescent="0.35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8.75" customHeight="1" x14ac:dyDescent="0.35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8.75" customHeight="1" x14ac:dyDescent="0.35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8.75" customHeight="1" x14ac:dyDescent="0.35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8.75" customHeight="1" x14ac:dyDescent="0.35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8.75" customHeight="1" x14ac:dyDescent="0.35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8.75" customHeight="1" x14ac:dyDescent="0.35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8.75" customHeight="1" x14ac:dyDescent="0.35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8.75" customHeight="1" x14ac:dyDescent="0.35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8.75" customHeight="1" x14ac:dyDescent="0.35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8.75" customHeight="1" x14ac:dyDescent="0.35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8.75" customHeight="1" x14ac:dyDescent="0.35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8.75" customHeight="1" x14ac:dyDescent="0.35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8.75" customHeight="1" x14ac:dyDescent="0.35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8.75" customHeight="1" x14ac:dyDescent="0.35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8.75" customHeight="1" x14ac:dyDescent="0.35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8.75" customHeight="1" x14ac:dyDescent="0.35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8.75" customHeight="1" x14ac:dyDescent="0.35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8.75" customHeight="1" x14ac:dyDescent="0.35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8.75" customHeight="1" x14ac:dyDescent="0.35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8.75" customHeight="1" x14ac:dyDescent="0.35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8.75" customHeight="1" x14ac:dyDescent="0.35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8.75" customHeight="1" x14ac:dyDescent="0.35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8.75" customHeight="1" x14ac:dyDescent="0.35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8.75" customHeight="1" x14ac:dyDescent="0.35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8.75" customHeight="1" x14ac:dyDescent="0.35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8.75" customHeight="1" x14ac:dyDescent="0.35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8.75" customHeight="1" x14ac:dyDescent="0.35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8.75" customHeight="1" x14ac:dyDescent="0.35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8.75" customHeight="1" x14ac:dyDescent="0.35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8.75" customHeight="1" x14ac:dyDescent="0.35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8.75" customHeight="1" x14ac:dyDescent="0.35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8.75" customHeight="1" x14ac:dyDescent="0.35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8.75" customHeight="1" x14ac:dyDescent="0.35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8.75" customHeight="1" x14ac:dyDescent="0.35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8.75" customHeight="1" x14ac:dyDescent="0.35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8.75" customHeight="1" x14ac:dyDescent="0.35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8.75" customHeight="1" x14ac:dyDescent="0.35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8.75" customHeight="1" x14ac:dyDescent="0.35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8.75" customHeight="1" x14ac:dyDescent="0.35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8.75" customHeight="1" x14ac:dyDescent="0.35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8.75" customHeight="1" x14ac:dyDescent="0.35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8.75" customHeight="1" x14ac:dyDescent="0.35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8.75" customHeight="1" x14ac:dyDescent="0.35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8.75" customHeight="1" x14ac:dyDescent="0.35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8.75" customHeight="1" x14ac:dyDescent="0.35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8.75" customHeight="1" x14ac:dyDescent="0.35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8.75" customHeight="1" x14ac:dyDescent="0.35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8.75" customHeight="1" x14ac:dyDescent="0.35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8.75" customHeight="1" x14ac:dyDescent="0.35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8.75" customHeight="1" x14ac:dyDescent="0.35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8.75" customHeight="1" x14ac:dyDescent="0.35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8.75" customHeight="1" x14ac:dyDescent="0.35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8.75" customHeight="1" x14ac:dyDescent="0.35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8.75" customHeight="1" x14ac:dyDescent="0.35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8.75" customHeight="1" x14ac:dyDescent="0.35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8.75" customHeight="1" x14ac:dyDescent="0.35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8.75" customHeight="1" x14ac:dyDescent="0.35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8.75" customHeight="1" x14ac:dyDescent="0.35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8.75" customHeight="1" x14ac:dyDescent="0.35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8.75" customHeight="1" x14ac:dyDescent="0.35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8.75" customHeight="1" x14ac:dyDescent="0.35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8.75" customHeight="1" x14ac:dyDescent="0.35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8.75" customHeight="1" x14ac:dyDescent="0.35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8.75" customHeight="1" x14ac:dyDescent="0.35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8.75" customHeight="1" x14ac:dyDescent="0.35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8.75" customHeight="1" x14ac:dyDescent="0.35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8.75" customHeight="1" x14ac:dyDescent="0.35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8.75" customHeight="1" x14ac:dyDescent="0.35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8.75" customHeight="1" x14ac:dyDescent="0.35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8.75" customHeight="1" x14ac:dyDescent="0.35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8.75" customHeight="1" x14ac:dyDescent="0.35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8.75" customHeight="1" x14ac:dyDescent="0.35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8.75" customHeight="1" x14ac:dyDescent="0.35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8.75" customHeight="1" x14ac:dyDescent="0.35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8.75" customHeight="1" x14ac:dyDescent="0.35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8.75" customHeight="1" x14ac:dyDescent="0.35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8.75" customHeight="1" x14ac:dyDescent="0.35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8.75" customHeight="1" x14ac:dyDescent="0.35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8.75" customHeight="1" x14ac:dyDescent="0.35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8.75" customHeight="1" x14ac:dyDescent="0.35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8.75" customHeight="1" x14ac:dyDescent="0.35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8.75" customHeight="1" x14ac:dyDescent="0.35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8.75" customHeight="1" x14ac:dyDescent="0.35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8.75" customHeight="1" x14ac:dyDescent="0.35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8.75" customHeight="1" x14ac:dyDescent="0.35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8.75" customHeight="1" x14ac:dyDescent="0.35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8.75" customHeight="1" x14ac:dyDescent="0.35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8.75" customHeight="1" x14ac:dyDescent="0.35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8.75" customHeight="1" x14ac:dyDescent="0.35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8.75" customHeight="1" x14ac:dyDescent="0.35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8.75" customHeight="1" x14ac:dyDescent="0.35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8.75" customHeight="1" x14ac:dyDescent="0.35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8.75" customHeight="1" x14ac:dyDescent="0.35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8.75" customHeight="1" x14ac:dyDescent="0.35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8.75" customHeight="1" x14ac:dyDescent="0.35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8.75" customHeight="1" x14ac:dyDescent="0.35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8.75" customHeight="1" x14ac:dyDescent="0.35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8.75" customHeight="1" x14ac:dyDescent="0.35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8.75" customHeight="1" x14ac:dyDescent="0.35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8.75" customHeight="1" x14ac:dyDescent="0.35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8.75" customHeight="1" x14ac:dyDescent="0.35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8.75" customHeight="1" x14ac:dyDescent="0.35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8.75" customHeight="1" x14ac:dyDescent="0.35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8.75" customHeight="1" x14ac:dyDescent="0.35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8.75" customHeight="1" x14ac:dyDescent="0.35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8.75" customHeight="1" x14ac:dyDescent="0.35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8.75" customHeight="1" x14ac:dyDescent="0.35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8.75" customHeight="1" x14ac:dyDescent="0.35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8.75" customHeight="1" x14ac:dyDescent="0.35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8.75" customHeight="1" x14ac:dyDescent="0.35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8.75" customHeight="1" x14ac:dyDescent="0.35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8.75" customHeight="1" x14ac:dyDescent="0.35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8.75" customHeight="1" x14ac:dyDescent="0.35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8.75" customHeight="1" x14ac:dyDescent="0.35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8.75" customHeight="1" x14ac:dyDescent="0.35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8.75" customHeight="1" x14ac:dyDescent="0.35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8.75" customHeight="1" x14ac:dyDescent="0.35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8.75" customHeight="1" x14ac:dyDescent="0.35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8.75" customHeight="1" x14ac:dyDescent="0.35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8.75" customHeight="1" x14ac:dyDescent="0.35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8.75" customHeight="1" x14ac:dyDescent="0.35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8.75" customHeight="1" x14ac:dyDescent="0.35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8.75" customHeight="1" x14ac:dyDescent="0.35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8.75" customHeight="1" x14ac:dyDescent="0.35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8.75" customHeight="1" x14ac:dyDescent="0.35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8.75" customHeight="1" x14ac:dyDescent="0.35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8.75" customHeight="1" x14ac:dyDescent="0.35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8.75" customHeight="1" x14ac:dyDescent="0.35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8.75" customHeight="1" x14ac:dyDescent="0.35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8.75" customHeight="1" x14ac:dyDescent="0.35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8.75" customHeight="1" x14ac:dyDescent="0.35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8.75" customHeight="1" x14ac:dyDescent="0.35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8.75" customHeight="1" x14ac:dyDescent="0.35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8.75" customHeight="1" x14ac:dyDescent="0.35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8.75" customHeight="1" x14ac:dyDescent="0.35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8.75" customHeight="1" x14ac:dyDescent="0.35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8.75" customHeight="1" x14ac:dyDescent="0.35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8.75" customHeight="1" x14ac:dyDescent="0.35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8.75" customHeight="1" x14ac:dyDescent="0.35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8.75" customHeight="1" x14ac:dyDescent="0.35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8.75" customHeight="1" x14ac:dyDescent="0.35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8.75" customHeight="1" x14ac:dyDescent="0.35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8.75" customHeight="1" x14ac:dyDescent="0.35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8.75" customHeight="1" x14ac:dyDescent="0.35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8.75" customHeight="1" x14ac:dyDescent="0.35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8.75" customHeight="1" x14ac:dyDescent="0.35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8.75" customHeight="1" x14ac:dyDescent="0.35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8.75" customHeight="1" x14ac:dyDescent="0.35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8.75" customHeight="1" x14ac:dyDescent="0.35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8.75" customHeight="1" x14ac:dyDescent="0.35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8.75" customHeight="1" x14ac:dyDescent="0.35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8.75" customHeight="1" x14ac:dyDescent="0.35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8.75" customHeight="1" x14ac:dyDescent="0.35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8.75" customHeight="1" x14ac:dyDescent="0.35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8.75" customHeight="1" x14ac:dyDescent="0.35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8.75" customHeight="1" x14ac:dyDescent="0.35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8.75" customHeight="1" x14ac:dyDescent="0.35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8.75" customHeight="1" x14ac:dyDescent="0.35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8.75" customHeight="1" x14ac:dyDescent="0.35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8.75" customHeight="1" x14ac:dyDescent="0.35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8.75" customHeight="1" x14ac:dyDescent="0.35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8.75" customHeight="1" x14ac:dyDescent="0.35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8.75" customHeight="1" x14ac:dyDescent="0.35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8.75" customHeight="1" x14ac:dyDescent="0.35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8.75" customHeight="1" x14ac:dyDescent="0.35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8.75" customHeight="1" x14ac:dyDescent="0.35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8.75" customHeight="1" x14ac:dyDescent="0.35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8.75" customHeight="1" x14ac:dyDescent="0.35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8.75" customHeight="1" x14ac:dyDescent="0.35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8.75" customHeight="1" x14ac:dyDescent="0.35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8.75" customHeight="1" x14ac:dyDescent="0.35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8.75" customHeight="1" x14ac:dyDescent="0.35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8.75" customHeight="1" x14ac:dyDescent="0.35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8.75" customHeight="1" x14ac:dyDescent="0.35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8.75" customHeight="1" x14ac:dyDescent="0.35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8.75" customHeight="1" x14ac:dyDescent="0.35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8.75" customHeight="1" x14ac:dyDescent="0.35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8.75" customHeight="1" x14ac:dyDescent="0.35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8.75" customHeight="1" x14ac:dyDescent="0.35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8.75" customHeight="1" x14ac:dyDescent="0.35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8.75" customHeight="1" x14ac:dyDescent="0.35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8.75" customHeight="1" x14ac:dyDescent="0.35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8.75" customHeight="1" x14ac:dyDescent="0.35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8.75" customHeight="1" x14ac:dyDescent="0.35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8.75" customHeight="1" x14ac:dyDescent="0.35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8.75" customHeight="1" x14ac:dyDescent="0.35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8.75" customHeight="1" x14ac:dyDescent="0.35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8.75" customHeight="1" x14ac:dyDescent="0.35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8.75" customHeight="1" x14ac:dyDescent="0.35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8.75" customHeight="1" x14ac:dyDescent="0.35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8.75" customHeight="1" x14ac:dyDescent="0.35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8.75" customHeight="1" x14ac:dyDescent="0.35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8.75" customHeight="1" x14ac:dyDescent="0.35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8.75" customHeight="1" x14ac:dyDescent="0.35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8.75" customHeight="1" x14ac:dyDescent="0.35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8.75" customHeight="1" x14ac:dyDescent="0.35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8.75" customHeight="1" x14ac:dyDescent="0.35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8.75" customHeight="1" x14ac:dyDescent="0.35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8.75" customHeight="1" x14ac:dyDescent="0.35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8.75" customHeight="1" x14ac:dyDescent="0.35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8.75" customHeight="1" x14ac:dyDescent="0.35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8.75" customHeight="1" x14ac:dyDescent="0.35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8.75" customHeight="1" x14ac:dyDescent="0.35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8.75" customHeight="1" x14ac:dyDescent="0.35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8.75" customHeight="1" x14ac:dyDescent="0.35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8.75" customHeight="1" x14ac:dyDescent="0.35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8.75" customHeight="1" x14ac:dyDescent="0.35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8.75" customHeight="1" x14ac:dyDescent="0.35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8.75" customHeight="1" x14ac:dyDescent="0.35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8.75" customHeight="1" x14ac:dyDescent="0.35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8.75" customHeight="1" x14ac:dyDescent="0.35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8.75" customHeight="1" x14ac:dyDescent="0.35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8.75" customHeight="1" x14ac:dyDescent="0.35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8.75" customHeight="1" x14ac:dyDescent="0.35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8.75" customHeight="1" x14ac:dyDescent="0.35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8.75" customHeight="1" x14ac:dyDescent="0.35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8.75" customHeight="1" x14ac:dyDescent="0.35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8.75" customHeight="1" x14ac:dyDescent="0.35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8.75" customHeight="1" x14ac:dyDescent="0.35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8.75" customHeight="1" x14ac:dyDescent="0.35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8.75" customHeight="1" x14ac:dyDescent="0.35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8.75" customHeight="1" x14ac:dyDescent="0.35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8.75" customHeight="1" x14ac:dyDescent="0.35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8.75" customHeight="1" x14ac:dyDescent="0.35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8.75" customHeight="1" x14ac:dyDescent="0.35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8.75" customHeight="1" x14ac:dyDescent="0.35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8.75" customHeight="1" x14ac:dyDescent="0.35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8.75" customHeight="1" x14ac:dyDescent="0.35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8.75" customHeight="1" x14ac:dyDescent="0.35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8.75" customHeight="1" x14ac:dyDescent="0.35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8.75" customHeight="1" x14ac:dyDescent="0.35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8.75" customHeight="1" x14ac:dyDescent="0.35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8.75" customHeight="1" x14ac:dyDescent="0.35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8.75" customHeight="1" x14ac:dyDescent="0.35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8.75" customHeight="1" x14ac:dyDescent="0.35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8.75" customHeight="1" x14ac:dyDescent="0.35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8.75" customHeight="1" x14ac:dyDescent="0.35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8.75" customHeight="1" x14ac:dyDescent="0.35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8.75" customHeight="1" x14ac:dyDescent="0.35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8.75" customHeight="1" x14ac:dyDescent="0.35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8.75" customHeight="1" x14ac:dyDescent="0.35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8.75" customHeight="1" x14ac:dyDescent="0.35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8.75" customHeight="1" x14ac:dyDescent="0.35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8.75" customHeight="1" x14ac:dyDescent="0.35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8.75" customHeight="1" x14ac:dyDescent="0.35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8.75" customHeight="1" x14ac:dyDescent="0.35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8.75" customHeight="1" x14ac:dyDescent="0.35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8.75" customHeight="1" x14ac:dyDescent="0.35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8.75" customHeight="1" x14ac:dyDescent="0.35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8.75" customHeight="1" x14ac:dyDescent="0.35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8.75" customHeight="1" x14ac:dyDescent="0.35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8.75" customHeight="1" x14ac:dyDescent="0.35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8.75" customHeight="1" x14ac:dyDescent="0.35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8.75" customHeight="1" x14ac:dyDescent="0.35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8.75" customHeight="1" x14ac:dyDescent="0.35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8.75" customHeight="1" x14ac:dyDescent="0.35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8.75" customHeight="1" x14ac:dyDescent="0.35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8.75" customHeight="1" x14ac:dyDescent="0.35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8.75" customHeight="1" x14ac:dyDescent="0.35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8.75" customHeight="1" x14ac:dyDescent="0.35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8.75" customHeight="1" x14ac:dyDescent="0.35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8.75" customHeight="1" x14ac:dyDescent="0.35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8.75" customHeight="1" x14ac:dyDescent="0.35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8.75" customHeight="1" x14ac:dyDescent="0.35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8.75" customHeight="1" x14ac:dyDescent="0.35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8.75" customHeight="1" x14ac:dyDescent="0.35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8.75" customHeight="1" x14ac:dyDescent="0.35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8.75" customHeight="1" x14ac:dyDescent="0.35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8.75" customHeight="1" x14ac:dyDescent="0.35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8.75" customHeight="1" x14ac:dyDescent="0.35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8.75" customHeight="1" x14ac:dyDescent="0.35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8.75" customHeight="1" x14ac:dyDescent="0.35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8.75" customHeight="1" x14ac:dyDescent="0.35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8.75" customHeight="1" x14ac:dyDescent="0.35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8.75" customHeight="1" x14ac:dyDescent="0.35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8.75" customHeight="1" x14ac:dyDescent="0.35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8.75" customHeight="1" x14ac:dyDescent="0.35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8.75" customHeight="1" x14ac:dyDescent="0.35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8.75" customHeight="1" x14ac:dyDescent="0.35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8.75" customHeight="1" x14ac:dyDescent="0.35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8.75" customHeight="1" x14ac:dyDescent="0.35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8.75" customHeight="1" x14ac:dyDescent="0.35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8.75" customHeight="1" x14ac:dyDescent="0.35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8.75" customHeight="1" x14ac:dyDescent="0.35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8.75" customHeight="1" x14ac:dyDescent="0.35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8.75" customHeight="1" x14ac:dyDescent="0.35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8.75" customHeight="1" x14ac:dyDescent="0.35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8.75" customHeight="1" x14ac:dyDescent="0.35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8.75" customHeight="1" x14ac:dyDescent="0.35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8.75" customHeight="1" x14ac:dyDescent="0.35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8.75" customHeight="1" x14ac:dyDescent="0.35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8.75" customHeight="1" x14ac:dyDescent="0.35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8.75" customHeight="1" x14ac:dyDescent="0.35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8.75" customHeight="1" x14ac:dyDescent="0.35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8.75" customHeight="1" x14ac:dyDescent="0.35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8.75" customHeight="1" x14ac:dyDescent="0.35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8.75" customHeight="1" x14ac:dyDescent="0.35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8.75" customHeight="1" x14ac:dyDescent="0.35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8.75" customHeight="1" x14ac:dyDescent="0.35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8.75" customHeight="1" x14ac:dyDescent="0.35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8.75" customHeight="1" x14ac:dyDescent="0.35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8.75" customHeight="1" x14ac:dyDescent="0.35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8.75" customHeight="1" x14ac:dyDescent="0.35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8.75" customHeight="1" x14ac:dyDescent="0.35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8.75" customHeight="1" x14ac:dyDescent="0.35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8.75" customHeight="1" x14ac:dyDescent="0.35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8.75" customHeight="1" x14ac:dyDescent="0.35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8.75" customHeight="1" x14ac:dyDescent="0.35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8.75" customHeight="1" x14ac:dyDescent="0.35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8.75" customHeight="1" x14ac:dyDescent="0.35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8.75" customHeight="1" x14ac:dyDescent="0.35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8.75" customHeight="1" x14ac:dyDescent="0.35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8.75" customHeight="1" x14ac:dyDescent="0.35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8.75" customHeight="1" x14ac:dyDescent="0.35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8.75" customHeight="1" x14ac:dyDescent="0.35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8.75" customHeight="1" x14ac:dyDescent="0.35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8.75" customHeight="1" x14ac:dyDescent="0.35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8.75" customHeight="1" x14ac:dyDescent="0.35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8.75" customHeight="1" x14ac:dyDescent="0.35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8.75" customHeight="1" x14ac:dyDescent="0.35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8.75" customHeight="1" x14ac:dyDescent="0.35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8.75" customHeight="1" x14ac:dyDescent="0.35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8.75" customHeight="1" x14ac:dyDescent="0.35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8.75" customHeight="1" x14ac:dyDescent="0.35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8.75" customHeight="1" x14ac:dyDescent="0.35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8.75" customHeight="1" x14ac:dyDescent="0.35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8.75" customHeight="1" x14ac:dyDescent="0.35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8.75" customHeight="1" x14ac:dyDescent="0.35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8.75" customHeight="1" x14ac:dyDescent="0.35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8.75" customHeight="1" x14ac:dyDescent="0.35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8.75" customHeight="1" x14ac:dyDescent="0.35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8.75" customHeight="1" x14ac:dyDescent="0.35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8.75" customHeight="1" x14ac:dyDescent="0.35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8.75" customHeight="1" x14ac:dyDescent="0.35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8.75" customHeight="1" x14ac:dyDescent="0.35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8.75" customHeight="1" x14ac:dyDescent="0.35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8.75" customHeight="1" x14ac:dyDescent="0.35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8.75" customHeight="1" x14ac:dyDescent="0.35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8.75" customHeight="1" x14ac:dyDescent="0.35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8.75" customHeight="1" x14ac:dyDescent="0.35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8.75" customHeight="1" x14ac:dyDescent="0.35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8.75" customHeight="1" x14ac:dyDescent="0.35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8.75" customHeight="1" x14ac:dyDescent="0.35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8.75" customHeight="1" x14ac:dyDescent="0.35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8.75" customHeight="1" x14ac:dyDescent="0.35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8.75" customHeight="1" x14ac:dyDescent="0.35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8.75" customHeight="1" x14ac:dyDescent="0.35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8.75" customHeight="1" x14ac:dyDescent="0.35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8.75" customHeight="1" x14ac:dyDescent="0.35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8.75" customHeight="1" x14ac:dyDescent="0.35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8.75" customHeight="1" x14ac:dyDescent="0.35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8.75" customHeight="1" x14ac:dyDescent="0.35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8.75" customHeight="1" x14ac:dyDescent="0.35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8.75" customHeight="1" x14ac:dyDescent="0.35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8.75" customHeight="1" x14ac:dyDescent="0.35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8.75" customHeight="1" x14ac:dyDescent="0.35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8.75" customHeight="1" x14ac:dyDescent="0.35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8.75" customHeight="1" x14ac:dyDescent="0.35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8.75" customHeight="1" x14ac:dyDescent="0.35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8.75" customHeight="1" x14ac:dyDescent="0.35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8.75" customHeight="1" x14ac:dyDescent="0.35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8.75" customHeight="1" x14ac:dyDescent="0.35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8.75" customHeight="1" x14ac:dyDescent="0.35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8.75" customHeight="1" x14ac:dyDescent="0.35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8.75" customHeight="1" x14ac:dyDescent="0.35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8.75" customHeight="1" x14ac:dyDescent="0.35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8.75" customHeight="1" x14ac:dyDescent="0.35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8.75" customHeight="1" x14ac:dyDescent="0.35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8.75" customHeight="1" x14ac:dyDescent="0.35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8.75" customHeight="1" x14ac:dyDescent="0.35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8.75" customHeight="1" x14ac:dyDescent="0.35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8.75" customHeight="1" x14ac:dyDescent="0.35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8.75" customHeight="1" x14ac:dyDescent="0.35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8.75" customHeight="1" x14ac:dyDescent="0.35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8.75" customHeight="1" x14ac:dyDescent="0.35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8.75" customHeight="1" x14ac:dyDescent="0.35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8.75" customHeight="1" x14ac:dyDescent="0.35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8.75" customHeight="1" x14ac:dyDescent="0.35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8.75" customHeight="1" x14ac:dyDescent="0.35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8.75" customHeight="1" x14ac:dyDescent="0.35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8.75" customHeight="1" x14ac:dyDescent="0.35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8.75" customHeight="1" x14ac:dyDescent="0.35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8.75" customHeight="1" x14ac:dyDescent="0.35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8.75" customHeight="1" x14ac:dyDescent="0.35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8.75" customHeight="1" x14ac:dyDescent="0.35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8.75" customHeight="1" x14ac:dyDescent="0.35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8.75" customHeight="1" x14ac:dyDescent="0.35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8.75" customHeight="1" x14ac:dyDescent="0.35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8.75" customHeight="1" x14ac:dyDescent="0.35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8.75" customHeight="1" x14ac:dyDescent="0.35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8.75" customHeight="1" x14ac:dyDescent="0.35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8.75" customHeight="1" x14ac:dyDescent="0.35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8.75" customHeight="1" x14ac:dyDescent="0.35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8.75" customHeight="1" x14ac:dyDescent="0.35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8.75" customHeight="1" x14ac:dyDescent="0.35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8.75" customHeight="1" x14ac:dyDescent="0.35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8.75" customHeight="1" x14ac:dyDescent="0.35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8.75" customHeight="1" x14ac:dyDescent="0.35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8.75" customHeight="1" x14ac:dyDescent="0.35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8.75" customHeight="1" x14ac:dyDescent="0.35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8.75" customHeight="1" x14ac:dyDescent="0.35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8.75" customHeight="1" x14ac:dyDescent="0.35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8.75" customHeight="1" x14ac:dyDescent="0.35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8.75" customHeight="1" x14ac:dyDescent="0.35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8.75" customHeight="1" x14ac:dyDescent="0.35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8.75" customHeight="1" x14ac:dyDescent="0.35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8.75" customHeight="1" x14ac:dyDescent="0.35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8.75" customHeight="1" x14ac:dyDescent="0.35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8.75" customHeight="1" x14ac:dyDescent="0.35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8.75" customHeight="1" x14ac:dyDescent="0.35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8.75" customHeight="1" x14ac:dyDescent="0.35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8.75" customHeight="1" x14ac:dyDescent="0.35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8.75" customHeight="1" x14ac:dyDescent="0.35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8.75" customHeight="1" x14ac:dyDescent="0.35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8.75" customHeight="1" x14ac:dyDescent="0.35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8.75" customHeight="1" x14ac:dyDescent="0.35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8.75" customHeight="1" x14ac:dyDescent="0.35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8.75" customHeight="1" x14ac:dyDescent="0.35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8.75" customHeight="1" x14ac:dyDescent="0.35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8.75" customHeight="1" x14ac:dyDescent="0.35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8.75" customHeight="1" x14ac:dyDescent="0.35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8.75" customHeight="1" x14ac:dyDescent="0.35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8.75" customHeight="1" x14ac:dyDescent="0.35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8.75" customHeight="1" x14ac:dyDescent="0.35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3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8.75" customHeight="1" x14ac:dyDescent="0.35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3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8.75" customHeight="1" x14ac:dyDescent="0.35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3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8.75" customHeight="1" x14ac:dyDescent="0.35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3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8.75" customHeight="1" x14ac:dyDescent="0.35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3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8.75" customHeight="1" x14ac:dyDescent="0.35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3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8.75" customHeight="1" x14ac:dyDescent="0.35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3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8.75" customHeight="1" x14ac:dyDescent="0.35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3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8.75" customHeight="1" x14ac:dyDescent="0.35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3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8.75" customHeight="1" x14ac:dyDescent="0.35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3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8.75" customHeight="1" x14ac:dyDescent="0.35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3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8.75" customHeight="1" x14ac:dyDescent="0.35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3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8.75" customHeight="1" x14ac:dyDescent="0.35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3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8.75" customHeight="1" x14ac:dyDescent="0.35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3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8.75" customHeight="1" x14ac:dyDescent="0.35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3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8.75" customHeight="1" x14ac:dyDescent="0.35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3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8.75" customHeight="1" x14ac:dyDescent="0.35">
      <c r="A936" s="1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3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8.75" customHeight="1" x14ac:dyDescent="0.35">
      <c r="A937" s="1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3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8.75" customHeight="1" x14ac:dyDescent="0.35">
      <c r="A938" s="1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3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8.75" customHeight="1" x14ac:dyDescent="0.35">
      <c r="A939" s="1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3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8.75" customHeight="1" x14ac:dyDescent="0.35">
      <c r="A940" s="1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3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8.75" customHeight="1" x14ac:dyDescent="0.35">
      <c r="A941" s="1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3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8.75" customHeight="1" x14ac:dyDescent="0.35">
      <c r="A942" s="1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3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8.75" customHeight="1" x14ac:dyDescent="0.35">
      <c r="A943" s="1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3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8.75" customHeight="1" x14ac:dyDescent="0.35">
      <c r="A944" s="1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3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8.75" customHeight="1" x14ac:dyDescent="0.35">
      <c r="A945" s="1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3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8.75" customHeight="1" x14ac:dyDescent="0.35">
      <c r="A946" s="1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3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8.75" customHeight="1" x14ac:dyDescent="0.35">
      <c r="A947" s="1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3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8.75" customHeight="1" x14ac:dyDescent="0.35">
      <c r="A948" s="1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3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8.75" customHeight="1" x14ac:dyDescent="0.35">
      <c r="A949" s="1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3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8.75" customHeight="1" x14ac:dyDescent="0.35">
      <c r="A950" s="1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3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8.75" customHeight="1" x14ac:dyDescent="0.35">
      <c r="A951" s="1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3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8.75" customHeight="1" x14ac:dyDescent="0.35">
      <c r="A952" s="1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3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8.75" customHeight="1" x14ac:dyDescent="0.35">
      <c r="A953" s="1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3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8.75" customHeight="1" x14ac:dyDescent="0.35">
      <c r="A954" s="1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3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8.75" customHeight="1" x14ac:dyDescent="0.35">
      <c r="A955" s="1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3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8.75" customHeight="1" x14ac:dyDescent="0.35">
      <c r="A956" s="1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3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8.75" customHeight="1" x14ac:dyDescent="0.35">
      <c r="A957" s="1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3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8.75" customHeight="1" x14ac:dyDescent="0.35">
      <c r="A958" s="1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3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8.75" customHeight="1" x14ac:dyDescent="0.35">
      <c r="A959" s="1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3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8.75" customHeight="1" x14ac:dyDescent="0.35">
      <c r="A960" s="1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3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8.75" customHeight="1" x14ac:dyDescent="0.35">
      <c r="A961" s="1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3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8.75" customHeight="1" x14ac:dyDescent="0.35">
      <c r="A962" s="1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3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8.75" customHeight="1" x14ac:dyDescent="0.35">
      <c r="A963" s="1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3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8.75" customHeight="1" x14ac:dyDescent="0.35">
      <c r="A964" s="1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3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8.75" customHeight="1" x14ac:dyDescent="0.35">
      <c r="A965" s="1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3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8.75" customHeight="1" x14ac:dyDescent="0.35">
      <c r="A966" s="1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3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8.75" customHeight="1" x14ac:dyDescent="0.35">
      <c r="A967" s="1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3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8.75" customHeight="1" x14ac:dyDescent="0.35">
      <c r="A968" s="1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3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8.75" customHeight="1" x14ac:dyDescent="0.35">
      <c r="A969" s="1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3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8.75" customHeight="1" x14ac:dyDescent="0.35">
      <c r="A970" s="1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3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8.75" customHeight="1" x14ac:dyDescent="0.35">
      <c r="A971" s="1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3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8.75" customHeight="1" x14ac:dyDescent="0.35">
      <c r="A972" s="1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3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8.75" customHeight="1" x14ac:dyDescent="0.35">
      <c r="A973" s="1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3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8.75" customHeight="1" x14ac:dyDescent="0.35">
      <c r="A974" s="1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3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8.75" customHeight="1" x14ac:dyDescent="0.35">
      <c r="A975" s="1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3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8.75" customHeight="1" x14ac:dyDescent="0.35">
      <c r="A976" s="1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3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8.75" customHeight="1" x14ac:dyDescent="0.35">
      <c r="A977" s="1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3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8.75" customHeight="1" x14ac:dyDescent="0.35">
      <c r="A978" s="1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3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8.75" customHeight="1" x14ac:dyDescent="0.35">
      <c r="A979" s="1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3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8.75" customHeight="1" x14ac:dyDescent="0.35">
      <c r="A980" s="1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3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8.75" customHeight="1" x14ac:dyDescent="0.35">
      <c r="A981" s="1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3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8.75" customHeight="1" x14ac:dyDescent="0.35">
      <c r="A982" s="1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3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8.75" customHeight="1" x14ac:dyDescent="0.35">
      <c r="A983" s="1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3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8.75" customHeight="1" x14ac:dyDescent="0.35">
      <c r="A984" s="1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3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8.75" customHeight="1" x14ac:dyDescent="0.35">
      <c r="A985" s="1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3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8.75" customHeight="1" x14ac:dyDescent="0.35">
      <c r="A986" s="1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3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8.75" customHeight="1" x14ac:dyDescent="0.35">
      <c r="A987" s="1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3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8.75" customHeight="1" x14ac:dyDescent="0.35">
      <c r="A988" s="1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3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8.75" customHeight="1" x14ac:dyDescent="0.35">
      <c r="A989" s="1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3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8.75" customHeight="1" x14ac:dyDescent="0.35">
      <c r="A990" s="1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3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8.75" customHeight="1" x14ac:dyDescent="0.35">
      <c r="A991" s="1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3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8.75" customHeight="1" x14ac:dyDescent="0.35">
      <c r="A992" s="1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3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8.75" customHeight="1" x14ac:dyDescent="0.35">
      <c r="A993" s="1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3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8.75" customHeight="1" x14ac:dyDescent="0.35">
      <c r="A994" s="1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2"/>
      <c r="P994" s="3"/>
      <c r="Q994" s="4"/>
      <c r="R994" s="4"/>
      <c r="S994" s="4"/>
      <c r="T994" s="4"/>
      <c r="U994" s="4"/>
      <c r="V994" s="4"/>
      <c r="W994" s="4"/>
      <c r="X994" s="4"/>
      <c r="Y994" s="4"/>
    </row>
  </sheetData>
  <mergeCells count="32">
    <mergeCell ref="B66:N66"/>
    <mergeCell ref="B94:N94"/>
    <mergeCell ref="B97:N97"/>
    <mergeCell ref="B98:N98"/>
    <mergeCell ref="B99:N99"/>
    <mergeCell ref="B69:N69"/>
    <mergeCell ref="B71:N71"/>
    <mergeCell ref="B81:N81"/>
    <mergeCell ref="B83:N83"/>
    <mergeCell ref="B86:N86"/>
    <mergeCell ref="B88:N88"/>
    <mergeCell ref="B92:N92"/>
    <mergeCell ref="B53:N53"/>
    <mergeCell ref="B55:N55"/>
    <mergeCell ref="B60:N60"/>
    <mergeCell ref="B62:N62"/>
    <mergeCell ref="B64:N64"/>
    <mergeCell ref="B37:N37"/>
    <mergeCell ref="B41:N41"/>
    <mergeCell ref="B43:N43"/>
    <mergeCell ref="B47:N47"/>
    <mergeCell ref="B49:N49"/>
    <mergeCell ref="B19:N19"/>
    <mergeCell ref="B22:N22"/>
    <mergeCell ref="B28:N28"/>
    <mergeCell ref="B30:N30"/>
    <mergeCell ref="B35:N35"/>
    <mergeCell ref="B1:N1"/>
    <mergeCell ref="B3:N3"/>
    <mergeCell ref="B7:N7"/>
    <mergeCell ref="B9:N9"/>
    <mergeCell ref="B18:N18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Ramirez</dc:creator>
  <cp:lastModifiedBy>Martin Salazar</cp:lastModifiedBy>
  <cp:lastPrinted>2025-02-14T03:09:24Z</cp:lastPrinted>
  <dcterms:created xsi:type="dcterms:W3CDTF">2020-10-18T13:30:37Z</dcterms:created>
  <dcterms:modified xsi:type="dcterms:W3CDTF">2025-11-23T19:08:39Z</dcterms:modified>
</cp:coreProperties>
</file>