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https://d.docs.live.net/0dd749b5a1a83b0d/Documents/MARTIN/Summerwind HOA/"/>
    </mc:Choice>
  </mc:AlternateContent>
  <xr:revisionPtr revIDLastSave="0" documentId="8_{84382CD6-938B-465B-9289-5AF6F0FBA142}" xr6:coauthVersionLast="47" xr6:coauthVersionMax="47" xr10:uidLastSave="{00000000-0000-0000-0000-000000000000}"/>
  <bookViews>
    <workbookView xWindow="19092" yWindow="-108" windowWidth="23256" windowHeight="1245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E4" i="1"/>
  <c r="F4" i="1"/>
  <c r="G4" i="1"/>
  <c r="H4" i="1"/>
  <c r="I4" i="1"/>
  <c r="J4" i="1"/>
  <c r="K4" i="1"/>
  <c r="L4" i="1"/>
  <c r="M4" i="1"/>
  <c r="N4" i="1"/>
  <c r="C4" i="1"/>
  <c r="O83" i="1" l="1"/>
  <c r="O82" i="1"/>
  <c r="C76" i="1"/>
  <c r="D76" i="1"/>
  <c r="E76" i="1"/>
  <c r="F76" i="1"/>
  <c r="G76" i="1"/>
  <c r="H76" i="1"/>
  <c r="I76" i="1"/>
  <c r="J76" i="1"/>
  <c r="K76" i="1"/>
  <c r="L76" i="1"/>
  <c r="M76" i="1"/>
  <c r="N76" i="1"/>
  <c r="C75" i="1"/>
  <c r="D75" i="1"/>
  <c r="E75" i="1"/>
  <c r="F75" i="1"/>
  <c r="G75" i="1"/>
  <c r="H75" i="1"/>
  <c r="I75" i="1"/>
  <c r="J75" i="1"/>
  <c r="K75" i="1"/>
  <c r="L75" i="1"/>
  <c r="M75" i="1"/>
  <c r="N75" i="1"/>
  <c r="C74" i="1"/>
  <c r="D74" i="1"/>
  <c r="E74" i="1"/>
  <c r="F74" i="1"/>
  <c r="G74" i="1"/>
  <c r="H74" i="1"/>
  <c r="I74" i="1"/>
  <c r="J74" i="1"/>
  <c r="K74" i="1"/>
  <c r="L74" i="1"/>
  <c r="M74" i="1"/>
  <c r="N74" i="1"/>
  <c r="C73" i="1"/>
  <c r="D73" i="1"/>
  <c r="E73" i="1"/>
  <c r="F73" i="1"/>
  <c r="G73" i="1"/>
  <c r="H73" i="1"/>
  <c r="I73" i="1"/>
  <c r="J73" i="1"/>
  <c r="K73" i="1"/>
  <c r="L73" i="1"/>
  <c r="M73" i="1"/>
  <c r="N73" i="1"/>
  <c r="C72" i="1"/>
  <c r="D72" i="1"/>
  <c r="E72" i="1"/>
  <c r="F72" i="1"/>
  <c r="O72" i="1" s="1"/>
  <c r="G72" i="1"/>
  <c r="H72" i="1"/>
  <c r="I72" i="1"/>
  <c r="J72" i="1"/>
  <c r="K72" i="1"/>
  <c r="L72" i="1"/>
  <c r="M72" i="1"/>
  <c r="N72" i="1"/>
  <c r="C71" i="1"/>
  <c r="D71" i="1"/>
  <c r="E71" i="1"/>
  <c r="F71" i="1"/>
  <c r="G71" i="1"/>
  <c r="H71" i="1"/>
  <c r="I71" i="1"/>
  <c r="J71" i="1"/>
  <c r="K71" i="1"/>
  <c r="L71" i="1"/>
  <c r="M71" i="1"/>
  <c r="N71" i="1"/>
  <c r="C67" i="1"/>
  <c r="D67" i="1"/>
  <c r="E67" i="1"/>
  <c r="F67" i="1"/>
  <c r="G67" i="1"/>
  <c r="H67" i="1"/>
  <c r="I67" i="1"/>
  <c r="J67" i="1"/>
  <c r="K67" i="1"/>
  <c r="L67" i="1"/>
  <c r="M67" i="1"/>
  <c r="N67" i="1"/>
  <c r="O50" i="1"/>
  <c r="C45" i="1"/>
  <c r="D45" i="1"/>
  <c r="E45" i="1"/>
  <c r="F45" i="1"/>
  <c r="G45" i="1"/>
  <c r="H45" i="1"/>
  <c r="I45" i="1"/>
  <c r="J45" i="1"/>
  <c r="K45" i="1"/>
  <c r="L45" i="1"/>
  <c r="M45" i="1"/>
  <c r="N45" i="1"/>
  <c r="C44" i="1"/>
  <c r="D44" i="1"/>
  <c r="E44" i="1"/>
  <c r="F44" i="1"/>
  <c r="G44" i="1"/>
  <c r="H44" i="1"/>
  <c r="I44" i="1"/>
  <c r="J44" i="1"/>
  <c r="K44" i="1"/>
  <c r="L44" i="1"/>
  <c r="M44" i="1"/>
  <c r="N44" i="1"/>
  <c r="C43" i="1"/>
  <c r="D43" i="1"/>
  <c r="E43" i="1"/>
  <c r="F43" i="1"/>
  <c r="G43" i="1"/>
  <c r="H43" i="1"/>
  <c r="I43" i="1"/>
  <c r="J43" i="1"/>
  <c r="K43" i="1"/>
  <c r="L43" i="1"/>
  <c r="M43" i="1"/>
  <c r="N43" i="1"/>
  <c r="C38" i="1"/>
  <c r="D38" i="1"/>
  <c r="E38" i="1"/>
  <c r="F38" i="1"/>
  <c r="G38" i="1"/>
  <c r="H38" i="1"/>
  <c r="I38" i="1"/>
  <c r="J38" i="1"/>
  <c r="K38" i="1"/>
  <c r="L38" i="1"/>
  <c r="M38" i="1"/>
  <c r="N38" i="1"/>
  <c r="O5" i="1"/>
  <c r="O10" i="1"/>
  <c r="O14" i="1"/>
  <c r="O16" i="1"/>
  <c r="O94" i="1"/>
  <c r="O93" i="1"/>
  <c r="O89" i="1"/>
  <c r="O88" i="1"/>
  <c r="O87" i="1"/>
  <c r="O84" i="1"/>
  <c r="P84" i="1" s="1"/>
  <c r="O66" i="1"/>
  <c r="O62" i="1"/>
  <c r="O63" i="1" s="1"/>
  <c r="P63" i="1" s="1"/>
  <c r="O58" i="1"/>
  <c r="O57" i="1"/>
  <c r="O51" i="1"/>
  <c r="O49" i="1"/>
  <c r="O39" i="1"/>
  <c r="O33" i="1"/>
  <c r="O32" i="1"/>
  <c r="O31" i="1"/>
  <c r="O30" i="1"/>
  <c r="O25" i="1"/>
  <c r="O45" i="1" l="1"/>
  <c r="O73" i="1"/>
  <c r="O74" i="1"/>
  <c r="O56" i="1"/>
  <c r="O38" i="1"/>
  <c r="O75" i="1"/>
  <c r="O55" i="1"/>
  <c r="O76" i="1"/>
  <c r="O43" i="1"/>
  <c r="O44" i="1"/>
  <c r="O77" i="1"/>
  <c r="O79" i="1" s="1"/>
  <c r="O71" i="1"/>
  <c r="O67" i="1"/>
  <c r="O68" i="1" s="1"/>
  <c r="P68" i="1" s="1"/>
  <c r="O26" i="1"/>
  <c r="O95" i="1"/>
  <c r="P95" i="1" s="1"/>
  <c r="O15" i="1"/>
  <c r="O24" i="1"/>
  <c r="O52" i="1"/>
  <c r="P52" i="1" s="1"/>
  <c r="O90" i="1"/>
  <c r="P90" i="1" s="1"/>
  <c r="O11" i="1"/>
  <c r="O12" i="1"/>
  <c r="O23" i="1"/>
  <c r="O22" i="1"/>
  <c r="O37" i="1"/>
  <c r="O34" i="1"/>
  <c r="P34" i="1" s="1"/>
  <c r="O13" i="1"/>
  <c r="O4" i="1"/>
  <c r="O59" i="1" l="1"/>
  <c r="P59" i="1" s="1"/>
  <c r="O46" i="1"/>
  <c r="P46" i="1" s="1"/>
  <c r="P79" i="1"/>
  <c r="O40" i="1"/>
  <c r="P40" i="1" s="1"/>
  <c r="O27" i="1"/>
  <c r="P27" i="1" s="1"/>
  <c r="O6" i="1"/>
  <c r="P6" i="1" s="1"/>
  <c r="P96" i="1" l="1"/>
  <c r="O9" i="1" l="1"/>
  <c r="O17" i="1" s="1"/>
  <c r="P17" i="1" l="1"/>
  <c r="O18" i="1"/>
  <c r="P18" i="1" s="1"/>
  <c r="P97" i="1" s="1"/>
</calcChain>
</file>

<file path=xl/sharedStrings.xml><?xml version="1.0" encoding="utf-8"?>
<sst xmlns="http://schemas.openxmlformats.org/spreadsheetml/2006/main" count="108" uniqueCount="94">
  <si>
    <t>2022 Summerwind Budget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</si>
  <si>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</si>
  <si>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</si>
  <si>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</si>
  <si>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</si>
  <si>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</si>
  <si>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</si>
  <si>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</si>
  <si>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</si>
  <si>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</si>
  <si>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</si>
  <si>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 xml:space="preserve">NOV </t>
  </si>
  <si>
    <t xml:space="preserve">DEC </t>
  </si>
  <si>
    <t>TOTAL</t>
  </si>
  <si>
    <t>Assessment Income</t>
  </si>
  <si>
    <t>Homeowner Assessment</t>
  </si>
  <si>
    <t>Prior Year Assessment</t>
  </si>
  <si>
    <t>Total Assessment Income</t>
  </si>
  <si>
    <t>Other Income</t>
  </si>
  <si>
    <t>Homeowner Late Fees</t>
  </si>
  <si>
    <t>Capital Improvement Fees</t>
  </si>
  <si>
    <t>Interest Income</t>
  </si>
  <si>
    <t>Association Admin Fee Income</t>
  </si>
  <si>
    <t>Legal Service Income - Collections</t>
  </si>
  <si>
    <t>Collection Agency Fees</t>
  </si>
  <si>
    <t>Transponder Income</t>
  </si>
  <si>
    <t>Returned Check Fee Income</t>
  </si>
  <si>
    <t>Total Other Income</t>
  </si>
  <si>
    <t>TOTAL REVENUE</t>
  </si>
  <si>
    <t>Associate Admin Fees</t>
  </si>
  <si>
    <t>Returned Check Fee Expense</t>
  </si>
  <si>
    <t>Community Office Supplies</t>
  </si>
  <si>
    <t>Postage and Delivery</t>
  </si>
  <si>
    <t>Storage Community Event Storage</t>
  </si>
  <si>
    <t>Compliance Letter Mailing Expense</t>
  </si>
  <si>
    <t>Total Assoicate Admin Fees</t>
  </si>
  <si>
    <t>Committee Expenses</t>
  </si>
  <si>
    <t>Social</t>
  </si>
  <si>
    <t>Christmas Decorations /Upgrade</t>
  </si>
  <si>
    <t>Christmas Contest</t>
  </si>
  <si>
    <t>Halloween Contest</t>
  </si>
  <si>
    <t>Total Committee Expenses</t>
  </si>
  <si>
    <t>Gate Expenses</t>
  </si>
  <si>
    <t>Gate Maintenance</t>
  </si>
  <si>
    <t>Transponder Expense</t>
  </si>
  <si>
    <t>Quick Pass Expense</t>
  </si>
  <si>
    <t>Total Gate Expenses</t>
  </si>
  <si>
    <t>General Maintenance Expense</t>
  </si>
  <si>
    <t>Electrical Repairs/Mainteance</t>
  </si>
  <si>
    <t>Road Maintenance</t>
  </si>
  <si>
    <t>Repair and Maintenance</t>
  </si>
  <si>
    <t>Total General Maintenance Expense</t>
  </si>
  <si>
    <t>Insurance Expense</t>
  </si>
  <si>
    <t>Directors/Officers Insurance</t>
  </si>
  <si>
    <t>G&amp;L Property Insurance</t>
  </si>
  <si>
    <t>Umbrella Insurance</t>
  </si>
  <si>
    <t>Total Insurance Expense</t>
  </si>
  <si>
    <t>Landscape Expense</t>
  </si>
  <si>
    <t>Irrigation Repairs/Maintenance</t>
  </si>
  <si>
    <t>Landscaping Improvement</t>
  </si>
  <si>
    <t>Landscaping Maintenance Contract</t>
  </si>
  <si>
    <t>Tree Maintenance Service</t>
  </si>
  <si>
    <t>Total Landscape Expense</t>
  </si>
  <si>
    <t>Management Fees</t>
  </si>
  <si>
    <t>Total Management Fees</t>
  </si>
  <si>
    <t>Other Expenses</t>
  </si>
  <si>
    <t>Bad Debt/Collection Fees</t>
  </si>
  <si>
    <t>Contingency Expense</t>
  </si>
  <si>
    <t>Total Other Expenses</t>
  </si>
  <si>
    <t>Professional Services</t>
  </si>
  <si>
    <t>Accounting/Audit Expenses</t>
  </si>
  <si>
    <t>Legal Service-Associate</t>
  </si>
  <si>
    <t>Legal Service-Corporate</t>
  </si>
  <si>
    <t>Collection Agency/Fee Expense</t>
  </si>
  <si>
    <t xml:space="preserve">Texas Property Code </t>
  </si>
  <si>
    <t>Common Area Mainteance/Repairs</t>
  </si>
  <si>
    <t>Common Area Improvements</t>
  </si>
  <si>
    <t>Park Area Improvements</t>
  </si>
  <si>
    <t>Total Professional Services Expense</t>
  </si>
  <si>
    <t>Taxes</t>
  </si>
  <si>
    <t>Federal Income Tax</t>
  </si>
  <si>
    <t>Property Tax</t>
  </si>
  <si>
    <t>Total Taxes</t>
  </si>
  <si>
    <t>Technology Services Expense</t>
  </si>
  <si>
    <t>Internet/Wi-Fi Services</t>
  </si>
  <si>
    <t>Website Domain</t>
  </si>
  <si>
    <t>Internet/Computer General Mainteance</t>
  </si>
  <si>
    <t>Total Technolog Services Expense</t>
  </si>
  <si>
    <t>Utilities Expense</t>
  </si>
  <si>
    <t>Electricity</t>
  </si>
  <si>
    <t>Water</t>
  </si>
  <si>
    <t>Total Utilities Expense</t>
  </si>
  <si>
    <t>TOTAL EXPENSES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</si>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</sst>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>
    <font>
      <sz val="11"/>
      <color theme="1"/>
      <name val="Arial"/>
    </font>
    <font>
      <sz val="14"/>
      <color theme="1"/>
      <name val="Calibri"/>
      <family val="2"/>
    </font>
    <font>
      <b/>
      <sz val="24"/>
      <color theme="1"/>
      <name val="Calibri"/>
      <family val="2"/>
    </font>
    <font>
      <sz val="11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rgb="FFFFFF00"/>
      <name val="Calibri"/>
      <family val="2"/>
    </font>
    <font>
      <sz val="11"/>
      <color rgb="FFFFFF00"/>
      <name val="Arial"/>
      <family val="2"/>
    </font>
    <font>
      <sz val="14"/>
      <color theme="0"/>
      <name val="Calibri"/>
      <family val="2"/>
    </font>
    <font>
      <sz val="16"/>
      <color rgb="FFFFFF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0099CC"/>
        <bgColor rgb="FF0099CC"/>
      </patternFill>
    </fill>
    <fill>
      <patternFill patternType="solid">
        <fgColor rgb="FFFFFF00"/>
        <bgColor rgb="FF7030A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theme="7"/>
      </patternFill>
    </fill>
    <fill>
      <patternFill patternType="solid">
        <fgColor rgb="FFFFFF00"/>
        <bgColor theme="5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rgb="FF00B050"/>
      </patternFill>
    </fill>
    <fill>
      <patternFill patternType="solid">
        <fgColor rgb="FFFFFF00"/>
        <bgColor theme="6"/>
      </patternFill>
    </fill>
    <fill>
      <patternFill patternType="solid">
        <fgColor rgb="FF00B05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theme="7"/>
      </patternFill>
    </fill>
    <fill>
      <patternFill patternType="solid">
        <fgColor rgb="FF0070C0"/>
        <bgColor rgb="FFFFFF00"/>
      </patternFill>
    </fill>
    <fill>
      <patternFill patternType="solid">
        <fgColor rgb="FF00B050"/>
        <bgColor theme="7"/>
      </patternFill>
    </fill>
    <fill>
      <patternFill patternType="solid">
        <fgColor rgb="FF00B050"/>
        <bgColor rgb="FF548135"/>
      </patternFill>
    </fill>
    <fill>
      <patternFill patternType="solid">
        <fgColor rgb="FF0070C0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wrapText="1"/>
    </xf>
    <xf numFmtId="44" fontId="1" fillId="0" borderId="5" xfId="0" applyNumberFormat="1" applyFont="1" applyBorder="1"/>
    <xf numFmtId="44" fontId="1" fillId="3" borderId="5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8" xfId="0" applyFont="1" applyBorder="1"/>
    <xf numFmtId="0" fontId="1" fillId="0" borderId="9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44" fontId="1" fillId="0" borderId="11" xfId="0" applyNumberFormat="1" applyFont="1" applyBorder="1"/>
    <xf numFmtId="0" fontId="1" fillId="0" borderId="5" xfId="0" applyFont="1" applyBorder="1"/>
    <xf numFmtId="44" fontId="1" fillId="3" borderId="4" xfId="0" applyNumberFormat="1" applyFont="1" applyFill="1" applyBorder="1"/>
    <xf numFmtId="44" fontId="1" fillId="3" borderId="17" xfId="0" applyNumberFormat="1" applyFont="1" applyFill="1" applyBorder="1"/>
    <xf numFmtId="44" fontId="1" fillId="0" borderId="9" xfId="0" applyNumberFormat="1" applyFont="1" applyBorder="1"/>
    <xf numFmtId="0" fontId="1" fillId="0" borderId="21" xfId="0" applyFont="1" applyBorder="1" applyAlignment="1">
      <alignment wrapText="1"/>
    </xf>
    <xf numFmtId="44" fontId="1" fillId="0" borderId="21" xfId="0" applyNumberFormat="1" applyFont="1" applyBorder="1"/>
    <xf numFmtId="44" fontId="11" fillId="23" borderId="11" xfId="0" applyNumberFormat="1" applyFont="1" applyFill="1" applyBorder="1"/>
    <xf numFmtId="44" fontId="11" fillId="22" borderId="5" xfId="0" applyNumberFormat="1" applyFont="1" applyFill="1" applyBorder="1"/>
    <xf numFmtId="44" fontId="11" fillId="22" borderId="16" xfId="0" applyNumberFormat="1" applyFont="1" applyFill="1" applyBorder="1"/>
    <xf numFmtId="44" fontId="12" fillId="24" borderId="4" xfId="0" applyNumberFormat="1" applyFont="1" applyFill="1" applyBorder="1"/>
    <xf numFmtId="0" fontId="8" fillId="13" borderId="10" xfId="0" applyFont="1" applyFill="1" applyBorder="1" applyAlignment="1">
      <alignment horizontal="center"/>
    </xf>
    <xf numFmtId="44" fontId="11" fillId="23" borderId="5" xfId="0" applyNumberFormat="1" applyFont="1" applyFill="1" applyBorder="1"/>
    <xf numFmtId="44" fontId="11" fillId="26" borderId="5" xfId="0" applyNumberFormat="1" applyFont="1" applyFill="1" applyBorder="1"/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44" fontId="1" fillId="0" borderId="8" xfId="0" applyNumberFormat="1" applyFont="1" applyBorder="1"/>
    <xf numFmtId="44" fontId="1" fillId="0" borderId="7" xfId="0" applyNumberFormat="1" applyFont="1" applyBorder="1"/>
    <xf numFmtId="0" fontId="2" fillId="20" borderId="1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wrapText="1"/>
    </xf>
    <xf numFmtId="0" fontId="9" fillId="25" borderId="18" xfId="0" applyFont="1" applyFill="1" applyBorder="1" applyAlignment="1">
      <alignment horizontal="center"/>
    </xf>
    <xf numFmtId="0" fontId="9" fillId="18" borderId="6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3" fillId="21" borderId="2" xfId="0" applyFont="1" applyFill="1" applyBorder="1" applyAlignment="1"/>
    <xf numFmtId="0" fontId="3" fillId="21" borderId="3" xfId="0" applyFont="1" applyFill="1" applyBorder="1" applyAlignment="1"/>
    <xf numFmtId="0" fontId="1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3" fillId="8" borderId="19" xfId="0" applyFont="1" applyFill="1" applyBorder="1" applyAlignment="1"/>
    <xf numFmtId="0" fontId="3" fillId="8" borderId="20" xfId="0" applyFont="1" applyFill="1" applyBorder="1" applyAlignment="1"/>
    <xf numFmtId="0" fontId="1" fillId="13" borderId="4" xfId="0" applyFont="1" applyFill="1" applyBorder="1" applyAlignment="1">
      <alignment horizontal="center" vertical="center"/>
    </xf>
    <xf numFmtId="44" fontId="1" fillId="3" borderId="4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3" fillId="0" borderId="8" xfId="0" applyFont="1" applyBorder="1" applyAlignment="1"/>
    <xf numFmtId="0" fontId="3" fillId="0" borderId="7" xfId="0" applyFont="1" applyBorder="1" applyAlignment="1"/>
    <xf numFmtId="0" fontId="4" fillId="2" borderId="18" xfId="0" applyFont="1" applyFill="1" applyBorder="1" applyAlignment="1">
      <alignment horizontal="center"/>
    </xf>
    <xf numFmtId="0" fontId="3" fillId="0" borderId="19" xfId="0" applyFont="1" applyBorder="1" applyAlignment="1"/>
    <xf numFmtId="0" fontId="3" fillId="0" borderId="20" xfId="0" applyFont="1" applyBorder="1" applyAlignment="1"/>
    <xf numFmtId="0" fontId="10" fillId="19" borderId="19" xfId="0" applyFont="1" applyFill="1" applyBorder="1" applyAlignment="1"/>
    <xf numFmtId="0" fontId="10" fillId="19" borderId="20" xfId="0" applyFont="1" applyFill="1" applyBorder="1" applyAlignment="1"/>
    <xf numFmtId="44" fontId="6" fillId="3" borderId="4" xfId="0" applyNumberFormat="1" applyFont="1" applyFill="1" applyBorder="1"/>
    <xf numFmtId="0" fontId="5" fillId="9" borderId="8" xfId="0" applyFont="1" applyFill="1" applyBorder="1" applyAlignment="1">
      <alignment horizontal="center" wrapText="1"/>
    </xf>
    <xf numFmtId="0" fontId="3" fillId="8" borderId="8" xfId="0" applyFont="1" applyFill="1" applyBorder="1" applyAlignment="1"/>
    <xf numFmtId="0" fontId="5" fillId="10" borderId="10" xfId="0" applyFont="1" applyFill="1" applyBorder="1" applyAlignment="1">
      <alignment horizontal="center" vertical="center"/>
    </xf>
    <xf numFmtId="0" fontId="3" fillId="8" borderId="10" xfId="0" applyFont="1" applyFill="1" applyBorder="1" applyAlignment="1"/>
    <xf numFmtId="44" fontId="8" fillId="3" borderId="4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0" xfId="0" applyFont="1" applyBorder="1" applyAlignment="1"/>
    <xf numFmtId="0" fontId="3" fillId="0" borderId="13" xfId="0" applyFont="1" applyBorder="1" applyAlignment="1"/>
    <xf numFmtId="0" fontId="5" fillId="11" borderId="8" xfId="0" applyFont="1" applyFill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5" fillId="7" borderId="8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3" fillId="0" borderId="15" xfId="0" applyFont="1" applyBorder="1" applyAlignment="1"/>
    <xf numFmtId="0" fontId="3" fillId="0" borderId="16" xfId="0" applyFont="1" applyBorder="1" applyAlignment="1"/>
    <xf numFmtId="0" fontId="5" fillId="12" borderId="8" xfId="0" applyFont="1" applyFill="1" applyBorder="1" applyAlignment="1">
      <alignment horizontal="center" wrapText="1"/>
    </xf>
    <xf numFmtId="0" fontId="5" fillId="13" borderId="8" xfId="0" applyFont="1" applyFill="1" applyBorder="1" applyAlignment="1">
      <alignment horizontal="center" wrapText="1"/>
    </xf>
    <xf numFmtId="0" fontId="5" fillId="14" borderId="8" xfId="0" applyFont="1" applyFill="1" applyBorder="1" applyAlignment="1">
      <alignment horizontal="center" wrapText="1"/>
    </xf>
    <xf numFmtId="0" fontId="5" fillId="15" borderId="8" xfId="0" applyFont="1" applyFill="1" applyBorder="1" applyAlignment="1">
      <alignment horizontal="center" wrapText="1"/>
    </xf>
    <xf numFmtId="0" fontId="5" fillId="16" borderId="8" xfId="0" applyFont="1" applyFill="1" applyBorder="1" applyAlignment="1">
      <alignment horizontal="center" wrapText="1"/>
    </xf>
    <xf numFmtId="0" fontId="5" fillId="16" borderId="4" xfId="0" applyFont="1" applyFill="1" applyBorder="1" applyAlignment="1">
      <alignment horizontal="center" wrapText="1"/>
    </xf>
    <xf numFmtId="0" fontId="3" fillId="8" borderId="4" xfId="0" applyFont="1" applyFill="1" applyBorder="1" applyAlignment="1"/>
    <xf numFmtId="0" fontId="5" fillId="5" borderId="4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5" fillId="17" borderId="8" xfId="0" applyFont="1" applyFill="1" applyBorder="1" applyAlignment="1">
      <alignment horizontal="center" wrapText="1"/>
    </xf>
    <xf numFmtId="0" fontId="10" fillId="19" borderId="8" xfId="0" applyFont="1" applyFill="1" applyBorder="1" applyAlignment="1"/>
    <xf numFmtId="0" fontId="10" fillId="19" borderId="7" xfId="0" applyFont="1" applyFill="1" applyBorder="1" applyAlignment="1"/>
    <xf numFmtId="0" fontId="7" fillId="3" borderId="4" xfId="0" applyFont="1" applyFill="1" applyBorder="1"/>
    <xf numFmtId="44" fontId="7" fillId="4" borderId="4" xfId="0" applyNumberFormat="1" applyFont="1" applyFill="1" applyBorder="1"/>
    <xf numFmtId="0" fontId="10" fillId="0" borderId="8" xfId="0" applyFont="1" applyBorder="1" applyAlignment="1"/>
    <xf numFmtId="0" fontId="10" fillId="0" borderId="7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tabSelected="1" workbookViewId="0">
      <pane xSplit="2" ySplit="1" topLeftCell="C71" activePane="bottomRight" state="frozen"/>
      <selection pane="bottomRight" activeCell="B80" sqref="B80"/>
      <selection pane="bottomLeft" activeCell="B2" sqref="B2"/>
      <selection pane="topRight" activeCell="C1" sqref="C1"/>
    </sheetView>
  </sheetViews>
  <sheetFormatPr defaultColWidth="12.625" defaultRowHeight="15" customHeight="1"/>
  <cols>
    <col min="1" max="1" width="6.125" bestFit="1" customWidth="1"/>
    <col min="2" max="2" width="40.375" bestFit="1" customWidth="1"/>
    <col min="3" max="5" width="12.625" bestFit="1" customWidth="1"/>
    <col min="6" max="6" width="15.25" bestFit="1" customWidth="1"/>
    <col min="7" max="14" width="12.625" bestFit="1" customWidth="1"/>
    <col min="15" max="15" width="15" bestFit="1" customWidth="1"/>
    <col min="16" max="16" width="15.375" bestFit="1" customWidth="1"/>
    <col min="17" max="17" width="14" customWidth="1"/>
    <col min="18" max="26" width="7.625" customWidth="1"/>
  </cols>
  <sheetData>
    <row r="1" spans="1:26" ht="26.25" customHeight="1">
      <c r="A1" s="1"/>
      <c r="B1" s="33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9"/>
      <c r="O1" s="40"/>
      <c r="P1" s="1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8.75" customHeight="1">
      <c r="A2" s="1"/>
      <c r="B2" s="3"/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  <c r="N2" s="4" t="s">
        <v>12</v>
      </c>
      <c r="O2" s="41" t="s">
        <v>13</v>
      </c>
      <c r="P2" s="1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899999999999999">
      <c r="A3" s="1"/>
      <c r="B3" s="34" t="s">
        <v>14</v>
      </c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3"/>
      <c r="O3" s="44"/>
      <c r="P3" s="4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8.75" customHeight="1">
      <c r="A4" s="5">
        <v>4000</v>
      </c>
      <c r="B4" s="12" t="s">
        <v>15</v>
      </c>
      <c r="C4" s="19">
        <f>66000/12</f>
        <v>5500</v>
      </c>
      <c r="D4" s="19">
        <f t="shared" ref="D4:N4" si="0">66000/12</f>
        <v>5500</v>
      </c>
      <c r="E4" s="19">
        <f t="shared" si="0"/>
        <v>5500</v>
      </c>
      <c r="F4" s="19">
        <f t="shared" si="0"/>
        <v>5500</v>
      </c>
      <c r="G4" s="19">
        <f t="shared" si="0"/>
        <v>5500</v>
      </c>
      <c r="H4" s="19">
        <f t="shared" si="0"/>
        <v>5500</v>
      </c>
      <c r="I4" s="19">
        <f t="shared" si="0"/>
        <v>5500</v>
      </c>
      <c r="J4" s="19">
        <f t="shared" si="0"/>
        <v>5500</v>
      </c>
      <c r="K4" s="19">
        <f t="shared" si="0"/>
        <v>5500</v>
      </c>
      <c r="L4" s="19">
        <f t="shared" si="0"/>
        <v>5500</v>
      </c>
      <c r="M4" s="19">
        <f t="shared" si="0"/>
        <v>5500</v>
      </c>
      <c r="N4" s="19">
        <f t="shared" si="0"/>
        <v>5500</v>
      </c>
      <c r="O4" s="17">
        <f t="shared" ref="O4:O5" si="1">SUM(C4:N4)</f>
        <v>66000</v>
      </c>
      <c r="P4" s="17"/>
      <c r="Q4" s="2">
        <v>58240</v>
      </c>
      <c r="R4" s="2"/>
      <c r="S4" s="2"/>
      <c r="T4" s="2"/>
      <c r="U4" s="2"/>
      <c r="V4" s="2"/>
      <c r="W4" s="2"/>
      <c r="X4" s="2"/>
      <c r="Y4" s="2"/>
      <c r="Z4" s="2"/>
    </row>
    <row r="5" spans="1:26" ht="18.75" customHeight="1">
      <c r="A5" s="5">
        <v>4005</v>
      </c>
      <c r="B5" s="6" t="s">
        <v>16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17">
        <f t="shared" si="1"/>
        <v>0</v>
      </c>
      <c r="P5" s="17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8.75" customHeight="1">
      <c r="A6" s="1"/>
      <c r="B6" s="46" t="s">
        <v>17</v>
      </c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8"/>
      <c r="O6" s="23">
        <f>SUM(O2:O5)</f>
        <v>66000</v>
      </c>
      <c r="P6" s="17">
        <f>O6</f>
        <v>66000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0.5" customHeight="1">
      <c r="A7" s="1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40"/>
      <c r="P7" s="17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899999999999999">
      <c r="A8" s="1"/>
      <c r="B8" s="34" t="s">
        <v>18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  <c r="O8" s="44"/>
      <c r="P8" s="45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8.75" customHeight="1">
      <c r="A9" s="5">
        <v>4040</v>
      </c>
      <c r="B9" s="12" t="s">
        <v>19</v>
      </c>
      <c r="C9" s="19">
        <v>100</v>
      </c>
      <c r="D9" s="19">
        <v>100</v>
      </c>
      <c r="E9" s="19">
        <v>100</v>
      </c>
      <c r="F9" s="19">
        <v>100</v>
      </c>
      <c r="G9" s="19">
        <v>100</v>
      </c>
      <c r="H9" s="19">
        <v>100</v>
      </c>
      <c r="I9" s="19">
        <v>100</v>
      </c>
      <c r="J9" s="19">
        <v>100</v>
      </c>
      <c r="K9" s="19">
        <v>100</v>
      </c>
      <c r="L9" s="19">
        <v>100</v>
      </c>
      <c r="M9" s="19">
        <v>100</v>
      </c>
      <c r="N9" s="19">
        <v>100</v>
      </c>
      <c r="O9" s="17">
        <f>SUM(C9:N9)</f>
        <v>1200</v>
      </c>
      <c r="P9" s="17"/>
      <c r="Q9" s="2">
        <v>0</v>
      </c>
      <c r="R9" s="2"/>
      <c r="S9" s="2"/>
      <c r="T9" s="2"/>
      <c r="U9" s="2"/>
      <c r="V9" s="2"/>
      <c r="W9" s="2"/>
      <c r="X9" s="2"/>
      <c r="Y9" s="2"/>
      <c r="Z9" s="2"/>
    </row>
    <row r="10" spans="1:26" ht="18.75" customHeight="1">
      <c r="A10" s="5">
        <v>4050</v>
      </c>
      <c r="B10" s="6" t="s">
        <v>20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7">
        <f t="shared" ref="O10:O16" si="2">SUM(C10:N10)</f>
        <v>0</v>
      </c>
      <c r="P10" s="17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.75" customHeight="1">
      <c r="A11" s="5">
        <v>4070</v>
      </c>
      <c r="B11" s="6" t="s">
        <v>21</v>
      </c>
      <c r="C11" s="7">
        <v>1</v>
      </c>
      <c r="D11" s="7">
        <v>1</v>
      </c>
      <c r="E11" s="7">
        <v>1</v>
      </c>
      <c r="F11" s="7">
        <v>1</v>
      </c>
      <c r="G11" s="7">
        <v>1</v>
      </c>
      <c r="H11" s="7">
        <v>1</v>
      </c>
      <c r="I11" s="7">
        <v>1</v>
      </c>
      <c r="J11" s="7">
        <v>1</v>
      </c>
      <c r="K11" s="7">
        <v>1</v>
      </c>
      <c r="L11" s="7">
        <v>1</v>
      </c>
      <c r="M11" s="7">
        <v>1</v>
      </c>
      <c r="N11" s="7">
        <v>1</v>
      </c>
      <c r="O11" s="17">
        <f t="shared" si="2"/>
        <v>12</v>
      </c>
      <c r="P11" s="17"/>
      <c r="Q11" s="2">
        <v>2099</v>
      </c>
      <c r="R11" s="2"/>
      <c r="S11" s="2"/>
      <c r="T11" s="2"/>
      <c r="U11" s="2"/>
      <c r="V11" s="2"/>
      <c r="W11" s="2"/>
      <c r="X11" s="2"/>
      <c r="Y11" s="2"/>
      <c r="Z11" s="2"/>
    </row>
    <row r="12" spans="1:26" ht="18.75" customHeight="1">
      <c r="A12" s="5">
        <v>4075</v>
      </c>
      <c r="B12" s="6" t="s">
        <v>22</v>
      </c>
      <c r="C12" s="7">
        <v>60</v>
      </c>
      <c r="D12" s="7">
        <v>60</v>
      </c>
      <c r="E12" s="7">
        <v>60</v>
      </c>
      <c r="F12" s="7">
        <v>60</v>
      </c>
      <c r="G12" s="7">
        <v>60</v>
      </c>
      <c r="H12" s="7">
        <v>60</v>
      </c>
      <c r="I12" s="7">
        <v>60</v>
      </c>
      <c r="J12" s="7">
        <v>60</v>
      </c>
      <c r="K12" s="7">
        <v>60</v>
      </c>
      <c r="L12" s="7">
        <v>60</v>
      </c>
      <c r="M12" s="7">
        <v>60</v>
      </c>
      <c r="N12" s="7">
        <v>60</v>
      </c>
      <c r="O12" s="17">
        <f t="shared" si="2"/>
        <v>720</v>
      </c>
      <c r="P12" s="17"/>
      <c r="Q12" s="2">
        <v>0</v>
      </c>
      <c r="R12" s="2"/>
      <c r="S12" s="2"/>
      <c r="T12" s="2"/>
      <c r="U12" s="2"/>
      <c r="V12" s="2"/>
      <c r="W12" s="2"/>
      <c r="X12" s="2"/>
      <c r="Y12" s="2"/>
      <c r="Z12" s="2"/>
    </row>
    <row r="13" spans="1:26" ht="18.75" customHeight="1">
      <c r="A13" s="5">
        <v>4500</v>
      </c>
      <c r="B13" s="6" t="s">
        <v>23</v>
      </c>
      <c r="C13" s="7">
        <v>125</v>
      </c>
      <c r="D13" s="7">
        <v>125</v>
      </c>
      <c r="E13" s="7">
        <v>125</v>
      </c>
      <c r="F13" s="7">
        <v>125</v>
      </c>
      <c r="G13" s="7">
        <v>125</v>
      </c>
      <c r="H13" s="7">
        <v>125</v>
      </c>
      <c r="I13" s="7">
        <v>125</v>
      </c>
      <c r="J13" s="7">
        <v>125</v>
      </c>
      <c r="K13" s="7">
        <v>125</v>
      </c>
      <c r="L13" s="7">
        <v>125</v>
      </c>
      <c r="M13" s="7">
        <v>125</v>
      </c>
      <c r="N13" s="7">
        <v>125</v>
      </c>
      <c r="O13" s="17">
        <f t="shared" si="2"/>
        <v>1500</v>
      </c>
      <c r="P13" s="17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8.75" customHeight="1">
      <c r="A14" s="5">
        <v>4540</v>
      </c>
      <c r="B14" s="6" t="s">
        <v>24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>
        <v>0</v>
      </c>
      <c r="O14" s="17">
        <f t="shared" si="2"/>
        <v>0</v>
      </c>
      <c r="P14" s="17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8.75" customHeight="1">
      <c r="A15" s="5">
        <v>4565</v>
      </c>
      <c r="B15" s="6" t="s">
        <v>25</v>
      </c>
      <c r="C15" s="7">
        <v>45</v>
      </c>
      <c r="D15" s="7">
        <v>45</v>
      </c>
      <c r="E15" s="7">
        <v>45</v>
      </c>
      <c r="F15" s="7">
        <v>45</v>
      </c>
      <c r="G15" s="7">
        <v>45</v>
      </c>
      <c r="H15" s="7">
        <v>45</v>
      </c>
      <c r="I15" s="7">
        <v>45</v>
      </c>
      <c r="J15" s="7">
        <v>45</v>
      </c>
      <c r="K15" s="7">
        <v>45</v>
      </c>
      <c r="L15" s="7">
        <v>45</v>
      </c>
      <c r="M15" s="7">
        <v>45</v>
      </c>
      <c r="N15" s="7">
        <v>45</v>
      </c>
      <c r="O15" s="17">
        <f t="shared" si="2"/>
        <v>540</v>
      </c>
      <c r="P15" s="17"/>
      <c r="Q15" s="2">
        <v>75</v>
      </c>
      <c r="R15" s="2"/>
      <c r="S15" s="2"/>
      <c r="T15" s="2"/>
      <c r="U15" s="2"/>
      <c r="V15" s="2"/>
      <c r="W15" s="2"/>
      <c r="X15" s="2"/>
      <c r="Y15" s="2"/>
      <c r="Z15" s="2"/>
    </row>
    <row r="16" spans="1:26" ht="18.75" customHeight="1">
      <c r="A16" s="5">
        <v>4590</v>
      </c>
      <c r="B16" s="20" t="s">
        <v>26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17">
        <f t="shared" si="2"/>
        <v>0</v>
      </c>
      <c r="P16" s="17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.75" customHeight="1">
      <c r="A17" s="1"/>
      <c r="B17" s="49" t="s">
        <v>27</v>
      </c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1"/>
      <c r="O17" s="24">
        <f>SUM(O9:O16)</f>
        <v>3972</v>
      </c>
      <c r="P17" s="17">
        <f>O17</f>
        <v>3972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.75" customHeight="1">
      <c r="A18" s="9"/>
      <c r="B18" s="35" t="s">
        <v>28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  <c r="O18" s="25">
        <f>(O6+O17)</f>
        <v>69972</v>
      </c>
      <c r="P18" s="54">
        <f>SUM(O18)</f>
        <v>69972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8.75" customHeight="1">
      <c r="A19" s="1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40"/>
      <c r="P19" s="17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8.75" customHeight="1">
      <c r="A20" s="1"/>
      <c r="B20" s="3"/>
      <c r="C20" s="4" t="s">
        <v>1</v>
      </c>
      <c r="D20" s="4" t="s">
        <v>2</v>
      </c>
      <c r="E20" s="4" t="s">
        <v>3</v>
      </c>
      <c r="F20" s="4" t="s">
        <v>4</v>
      </c>
      <c r="G20" s="4" t="s">
        <v>5</v>
      </c>
      <c r="H20" s="4" t="s">
        <v>6</v>
      </c>
      <c r="I20" s="4" t="s">
        <v>7</v>
      </c>
      <c r="J20" s="4" t="s">
        <v>8</v>
      </c>
      <c r="K20" s="4" t="s">
        <v>9</v>
      </c>
      <c r="L20" s="4" t="s">
        <v>10</v>
      </c>
      <c r="M20" s="4" t="s">
        <v>11</v>
      </c>
      <c r="N20" s="4" t="s">
        <v>12</v>
      </c>
      <c r="O20" s="41" t="s">
        <v>13</v>
      </c>
      <c r="P20" s="17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899999999999999">
      <c r="A21" s="1"/>
      <c r="B21" s="55" t="s">
        <v>29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44"/>
      <c r="P21" s="45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.75" customHeight="1">
      <c r="A22" s="5">
        <v>5030</v>
      </c>
      <c r="B22" s="6" t="s">
        <v>30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8">
        <f t="shared" ref="O22:O26" si="3">SUM(C22:N22)</f>
        <v>0</v>
      </c>
      <c r="P22" s="8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.75" customHeight="1">
      <c r="A23" s="5">
        <v>5040</v>
      </c>
      <c r="B23" s="6" t="s">
        <v>31</v>
      </c>
      <c r="C23" s="7">
        <v>15</v>
      </c>
      <c r="D23" s="7">
        <v>15</v>
      </c>
      <c r="E23" s="7">
        <v>15</v>
      </c>
      <c r="F23" s="7">
        <v>15</v>
      </c>
      <c r="G23" s="7">
        <v>15</v>
      </c>
      <c r="H23" s="7">
        <v>15</v>
      </c>
      <c r="I23" s="7">
        <v>15</v>
      </c>
      <c r="J23" s="7">
        <v>15</v>
      </c>
      <c r="K23" s="7">
        <v>15</v>
      </c>
      <c r="L23" s="7">
        <v>15</v>
      </c>
      <c r="M23" s="7">
        <v>15</v>
      </c>
      <c r="N23" s="7">
        <v>15</v>
      </c>
      <c r="O23" s="8">
        <f t="shared" si="3"/>
        <v>180</v>
      </c>
      <c r="P23" s="8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8.75" customHeight="1">
      <c r="A24" s="5">
        <v>5050</v>
      </c>
      <c r="B24" s="6" t="s">
        <v>32</v>
      </c>
      <c r="C24" s="7">
        <v>40</v>
      </c>
      <c r="D24" s="7">
        <v>40</v>
      </c>
      <c r="E24" s="7">
        <v>40</v>
      </c>
      <c r="F24" s="7">
        <v>40</v>
      </c>
      <c r="G24" s="7">
        <v>40</v>
      </c>
      <c r="H24" s="7">
        <v>40</v>
      </c>
      <c r="I24" s="7">
        <v>40</v>
      </c>
      <c r="J24" s="7">
        <v>40</v>
      </c>
      <c r="K24" s="7">
        <v>40</v>
      </c>
      <c r="L24" s="7">
        <v>40</v>
      </c>
      <c r="M24" s="7">
        <v>40</v>
      </c>
      <c r="N24" s="7">
        <v>40</v>
      </c>
      <c r="O24" s="8">
        <f t="shared" si="3"/>
        <v>480</v>
      </c>
      <c r="P24" s="8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8.75" customHeight="1">
      <c r="A25" s="5">
        <v>5055</v>
      </c>
      <c r="B25" s="6" t="s">
        <v>33</v>
      </c>
      <c r="C25" s="7">
        <v>60</v>
      </c>
      <c r="D25" s="7">
        <v>60</v>
      </c>
      <c r="E25" s="7">
        <v>60</v>
      </c>
      <c r="F25" s="7">
        <v>60</v>
      </c>
      <c r="G25" s="7">
        <v>60</v>
      </c>
      <c r="H25" s="7">
        <v>60</v>
      </c>
      <c r="I25" s="7">
        <v>60</v>
      </c>
      <c r="J25" s="7">
        <v>60</v>
      </c>
      <c r="K25" s="7">
        <v>60</v>
      </c>
      <c r="L25" s="7">
        <v>60</v>
      </c>
      <c r="M25" s="7">
        <v>60</v>
      </c>
      <c r="N25" s="7">
        <v>60</v>
      </c>
      <c r="O25" s="8">
        <f t="shared" si="3"/>
        <v>720</v>
      </c>
      <c r="P25" s="8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.75" customHeight="1">
      <c r="A26" s="5">
        <v>5060</v>
      </c>
      <c r="B26" s="12" t="s">
        <v>34</v>
      </c>
      <c r="C26" s="7">
        <v>65</v>
      </c>
      <c r="D26" s="7">
        <v>65</v>
      </c>
      <c r="E26" s="7">
        <v>65</v>
      </c>
      <c r="F26" s="7">
        <v>65</v>
      </c>
      <c r="G26" s="7">
        <v>65</v>
      </c>
      <c r="H26" s="7">
        <v>65</v>
      </c>
      <c r="I26" s="7">
        <v>65</v>
      </c>
      <c r="J26" s="7">
        <v>65</v>
      </c>
      <c r="K26" s="7">
        <v>65</v>
      </c>
      <c r="L26" s="7">
        <v>65</v>
      </c>
      <c r="M26" s="7">
        <v>65</v>
      </c>
      <c r="N26" s="7">
        <v>65</v>
      </c>
      <c r="O26" s="8">
        <f t="shared" si="3"/>
        <v>780</v>
      </c>
      <c r="P26" s="8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.75" customHeight="1">
      <c r="A27" s="1"/>
      <c r="B27" s="46" t="s">
        <v>35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O27" s="23">
        <f>SUM(O22:O26)</f>
        <v>2160</v>
      </c>
      <c r="P27" s="17">
        <f>O27</f>
        <v>2160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0.5" customHeight="1">
      <c r="A28" s="1"/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1"/>
      <c r="P28" s="17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8.75" customHeight="1">
      <c r="A29" s="1"/>
      <c r="B29" s="57" t="s">
        <v>36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26"/>
      <c r="P29" s="59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8.75" customHeight="1">
      <c r="A30" s="13">
        <v>5210</v>
      </c>
      <c r="B30" s="14" t="s">
        <v>37</v>
      </c>
      <c r="C30" s="15">
        <v>150</v>
      </c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8">
        <f t="shared" ref="O30:O31" si="4">SUM(C30:N30)</f>
        <v>150</v>
      </c>
      <c r="P30" s="17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.75" customHeight="1">
      <c r="A31" s="13">
        <v>5220</v>
      </c>
      <c r="B31" s="14" t="s">
        <v>38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>
        <v>400</v>
      </c>
      <c r="O31" s="8">
        <f t="shared" si="4"/>
        <v>400</v>
      </c>
      <c r="P31" s="17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.75" customHeight="1">
      <c r="A32" s="13">
        <v>5221</v>
      </c>
      <c r="B32" s="14" t="s">
        <v>39</v>
      </c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>
        <v>100</v>
      </c>
      <c r="O32" s="8">
        <f>SUM(D32:N32)</f>
        <v>100</v>
      </c>
      <c r="P32" s="17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.75" customHeight="1">
      <c r="A33" s="13">
        <v>5225</v>
      </c>
      <c r="B33" s="14" t="s">
        <v>40</v>
      </c>
      <c r="D33" s="15"/>
      <c r="E33" s="15"/>
      <c r="F33" s="15"/>
      <c r="G33" s="15"/>
      <c r="H33" s="15"/>
      <c r="I33" s="15"/>
      <c r="J33" s="15"/>
      <c r="K33" s="15"/>
      <c r="L33" s="15">
        <v>100</v>
      </c>
      <c r="M33" s="15"/>
      <c r="N33" s="15"/>
      <c r="O33" s="8">
        <f>SUM(D33:N33)</f>
        <v>100</v>
      </c>
      <c r="P33" s="17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8.75" customHeight="1">
      <c r="A34" s="1"/>
      <c r="B34" s="60" t="s">
        <v>41</v>
      </c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2"/>
      <c r="O34" s="22">
        <f>SUM(O30:O33)</f>
        <v>750</v>
      </c>
      <c r="P34" s="17">
        <f>O34</f>
        <v>750</v>
      </c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0.5" customHeight="1">
      <c r="A35" s="1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40"/>
      <c r="P35" s="17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.75" customHeight="1">
      <c r="A36" s="1"/>
      <c r="B36" s="63" t="s">
        <v>42</v>
      </c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44"/>
      <c r="P36" s="45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.75" customHeight="1">
      <c r="A37" s="5">
        <v>5310</v>
      </c>
      <c r="B37" s="6" t="s">
        <v>43</v>
      </c>
      <c r="C37" s="7">
        <v>125</v>
      </c>
      <c r="D37" s="7">
        <v>125</v>
      </c>
      <c r="E37" s="7">
        <v>125</v>
      </c>
      <c r="F37" s="7">
        <v>125</v>
      </c>
      <c r="G37" s="7">
        <v>125</v>
      </c>
      <c r="H37" s="7">
        <v>125</v>
      </c>
      <c r="I37" s="7">
        <v>125</v>
      </c>
      <c r="J37" s="7">
        <v>125</v>
      </c>
      <c r="K37" s="7">
        <v>125</v>
      </c>
      <c r="L37" s="7">
        <v>125</v>
      </c>
      <c r="M37" s="7">
        <v>125</v>
      </c>
      <c r="N37" s="7">
        <v>125</v>
      </c>
      <c r="O37" s="8">
        <f t="shared" ref="O37:O39" si="5">SUM(C37:N37)</f>
        <v>1500</v>
      </c>
      <c r="P37" s="8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.75" customHeight="1">
      <c r="A38" s="5">
        <v>5325</v>
      </c>
      <c r="B38" s="6" t="s">
        <v>44</v>
      </c>
      <c r="C38" s="7">
        <f t="shared" ref="C38:M38" si="6">250/12</f>
        <v>20.833333333333332</v>
      </c>
      <c r="D38" s="7">
        <f t="shared" si="6"/>
        <v>20.833333333333332</v>
      </c>
      <c r="E38" s="7">
        <f t="shared" si="6"/>
        <v>20.833333333333332</v>
      </c>
      <c r="F38" s="7">
        <f t="shared" si="6"/>
        <v>20.833333333333332</v>
      </c>
      <c r="G38" s="7">
        <f t="shared" si="6"/>
        <v>20.833333333333332</v>
      </c>
      <c r="H38" s="7">
        <f t="shared" si="6"/>
        <v>20.833333333333332</v>
      </c>
      <c r="I38" s="7">
        <f t="shared" si="6"/>
        <v>20.833333333333332</v>
      </c>
      <c r="J38" s="7">
        <f t="shared" si="6"/>
        <v>20.833333333333332</v>
      </c>
      <c r="K38" s="7">
        <f t="shared" si="6"/>
        <v>20.833333333333332</v>
      </c>
      <c r="L38" s="7">
        <f t="shared" si="6"/>
        <v>20.833333333333332</v>
      </c>
      <c r="M38" s="7">
        <f t="shared" si="6"/>
        <v>20.833333333333332</v>
      </c>
      <c r="N38" s="7">
        <f>250/12</f>
        <v>20.833333333333332</v>
      </c>
      <c r="O38" s="8">
        <f t="shared" si="5"/>
        <v>250.00000000000003</v>
      </c>
      <c r="P38" s="8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8.75" customHeight="1">
      <c r="A39" s="5">
        <v>5330</v>
      </c>
      <c r="B39" s="6" t="s">
        <v>45</v>
      </c>
      <c r="C39" s="7">
        <v>355</v>
      </c>
      <c r="D39" s="7">
        <v>355</v>
      </c>
      <c r="E39" s="7">
        <v>355</v>
      </c>
      <c r="F39" s="7">
        <v>355</v>
      </c>
      <c r="G39" s="7">
        <v>355</v>
      </c>
      <c r="H39" s="7">
        <v>355</v>
      </c>
      <c r="I39" s="7">
        <v>355</v>
      </c>
      <c r="J39" s="7">
        <v>355</v>
      </c>
      <c r="K39" s="7">
        <v>355</v>
      </c>
      <c r="L39" s="7">
        <v>355</v>
      </c>
      <c r="M39" s="7">
        <v>355</v>
      </c>
      <c r="N39" s="7">
        <v>355</v>
      </c>
      <c r="O39" s="8">
        <f t="shared" si="5"/>
        <v>4260</v>
      </c>
      <c r="P39" s="8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8.75" customHeight="1">
      <c r="A40" s="1"/>
      <c r="B40" s="46" t="s">
        <v>46</v>
      </c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8"/>
      <c r="O40" s="23">
        <f>SUM(O37:O39)</f>
        <v>6010</v>
      </c>
      <c r="P40" s="17">
        <f>O40</f>
        <v>6010</v>
      </c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0.5" customHeight="1">
      <c r="A41" s="1"/>
      <c r="B41" s="64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8"/>
      <c r="P41" s="18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9.899999999999999">
      <c r="A42" s="1"/>
      <c r="B42" s="65" t="s">
        <v>47</v>
      </c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44"/>
      <c r="P42" s="45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>
      <c r="A43" s="1">
        <v>5405</v>
      </c>
      <c r="B43" s="6" t="s">
        <v>48</v>
      </c>
      <c r="C43" s="7">
        <f t="shared" ref="C43:M43" si="7">1000/12</f>
        <v>83.333333333333329</v>
      </c>
      <c r="D43" s="7">
        <f t="shared" si="7"/>
        <v>83.333333333333329</v>
      </c>
      <c r="E43" s="7">
        <f t="shared" si="7"/>
        <v>83.333333333333329</v>
      </c>
      <c r="F43" s="7">
        <f t="shared" si="7"/>
        <v>83.333333333333329</v>
      </c>
      <c r="G43" s="7">
        <f t="shared" si="7"/>
        <v>83.333333333333329</v>
      </c>
      <c r="H43" s="7">
        <f t="shared" si="7"/>
        <v>83.333333333333329</v>
      </c>
      <c r="I43" s="7">
        <f t="shared" si="7"/>
        <v>83.333333333333329</v>
      </c>
      <c r="J43" s="7">
        <f t="shared" si="7"/>
        <v>83.333333333333329</v>
      </c>
      <c r="K43" s="7">
        <f t="shared" si="7"/>
        <v>83.333333333333329</v>
      </c>
      <c r="L43" s="7">
        <f t="shared" si="7"/>
        <v>83.333333333333329</v>
      </c>
      <c r="M43" s="7">
        <f t="shared" si="7"/>
        <v>83.333333333333329</v>
      </c>
      <c r="N43" s="7">
        <f>1000/12</f>
        <v>83.333333333333329</v>
      </c>
      <c r="O43" s="8">
        <f t="shared" ref="O43:O45" si="8">SUM(C43:N43)</f>
        <v>1000.0000000000001</v>
      </c>
      <c r="P43" s="8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>
      <c r="A44" s="1">
        <v>5435</v>
      </c>
      <c r="B44" s="6" t="s">
        <v>49</v>
      </c>
      <c r="C44" s="7">
        <f t="shared" ref="C44:M44" si="9">750/12</f>
        <v>62.5</v>
      </c>
      <c r="D44" s="7">
        <f t="shared" si="9"/>
        <v>62.5</v>
      </c>
      <c r="E44" s="7">
        <f t="shared" si="9"/>
        <v>62.5</v>
      </c>
      <c r="F44" s="7">
        <f t="shared" si="9"/>
        <v>62.5</v>
      </c>
      <c r="G44" s="7">
        <f t="shared" si="9"/>
        <v>62.5</v>
      </c>
      <c r="H44" s="7">
        <f t="shared" si="9"/>
        <v>62.5</v>
      </c>
      <c r="I44" s="7">
        <f t="shared" si="9"/>
        <v>62.5</v>
      </c>
      <c r="J44" s="7">
        <f t="shared" si="9"/>
        <v>62.5</v>
      </c>
      <c r="K44" s="7">
        <f t="shared" si="9"/>
        <v>62.5</v>
      </c>
      <c r="L44" s="7">
        <f t="shared" si="9"/>
        <v>62.5</v>
      </c>
      <c r="M44" s="7">
        <f t="shared" si="9"/>
        <v>62.5</v>
      </c>
      <c r="N44" s="7">
        <f>750/12</f>
        <v>62.5</v>
      </c>
      <c r="O44" s="8">
        <f t="shared" si="8"/>
        <v>750</v>
      </c>
      <c r="P44" s="8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8.75" customHeight="1">
      <c r="A45" s="1">
        <v>5465</v>
      </c>
      <c r="B45" s="6" t="s">
        <v>50</v>
      </c>
      <c r="C45" s="7">
        <f t="shared" ref="C45:M45" si="10">1000/12</f>
        <v>83.333333333333329</v>
      </c>
      <c r="D45" s="7">
        <f t="shared" si="10"/>
        <v>83.333333333333329</v>
      </c>
      <c r="E45" s="7">
        <f t="shared" si="10"/>
        <v>83.333333333333329</v>
      </c>
      <c r="F45" s="7">
        <f t="shared" si="10"/>
        <v>83.333333333333329</v>
      </c>
      <c r="G45" s="7">
        <f t="shared" si="10"/>
        <v>83.333333333333329</v>
      </c>
      <c r="H45" s="7">
        <f t="shared" si="10"/>
        <v>83.333333333333329</v>
      </c>
      <c r="I45" s="7">
        <f t="shared" si="10"/>
        <v>83.333333333333329</v>
      </c>
      <c r="J45" s="7">
        <f t="shared" si="10"/>
        <v>83.333333333333329</v>
      </c>
      <c r="K45" s="7">
        <f t="shared" si="10"/>
        <v>83.333333333333329</v>
      </c>
      <c r="L45" s="7">
        <f t="shared" si="10"/>
        <v>83.333333333333329</v>
      </c>
      <c r="M45" s="7">
        <f t="shared" si="10"/>
        <v>83.333333333333329</v>
      </c>
      <c r="N45" s="7">
        <f>1000/12</f>
        <v>83.333333333333329</v>
      </c>
      <c r="O45" s="8">
        <f t="shared" si="8"/>
        <v>1000.0000000000001</v>
      </c>
      <c r="P45" s="17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8.75" customHeight="1">
      <c r="A46" s="1"/>
      <c r="B46" s="66" t="s">
        <v>51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8"/>
      <c r="O46" s="23">
        <f>SUM(O43:O45)</f>
        <v>2750</v>
      </c>
      <c r="P46" s="17">
        <f>O46</f>
        <v>2750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0.5" customHeight="1">
      <c r="A47" s="1"/>
      <c r="B47" s="64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7"/>
      <c r="P47" s="17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8.75" customHeight="1">
      <c r="A48" s="1"/>
      <c r="B48" s="69" t="s">
        <v>52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44"/>
      <c r="P48" s="45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8.75" customHeight="1">
      <c r="A49" s="5">
        <v>5500</v>
      </c>
      <c r="B49" s="6" t="s">
        <v>53</v>
      </c>
      <c r="C49" s="7"/>
      <c r="D49" s="7"/>
      <c r="E49" s="7"/>
      <c r="F49" s="7"/>
      <c r="G49" s="7"/>
      <c r="H49" s="7"/>
      <c r="I49" s="7"/>
      <c r="J49" s="7"/>
      <c r="K49" s="7">
        <v>1300</v>
      </c>
      <c r="L49" s="7"/>
      <c r="M49" s="7"/>
      <c r="N49" s="7"/>
      <c r="O49" s="8">
        <f t="shared" ref="O49:O51" si="11">SUM(C49:N49)</f>
        <v>1300</v>
      </c>
      <c r="P49" s="8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8.75" customHeight="1">
      <c r="A50" s="5">
        <v>5510</v>
      </c>
      <c r="B50" s="6" t="s">
        <v>54</v>
      </c>
      <c r="C50" s="7"/>
      <c r="D50" s="7"/>
      <c r="E50" s="7"/>
      <c r="F50" s="7"/>
      <c r="G50" s="7"/>
      <c r="H50" s="7"/>
      <c r="I50" s="7"/>
      <c r="J50" s="7"/>
      <c r="K50" s="7">
        <v>2000</v>
      </c>
      <c r="L50" s="7"/>
      <c r="M50" s="7"/>
      <c r="N50" s="7"/>
      <c r="O50" s="8">
        <f t="shared" si="11"/>
        <v>2000</v>
      </c>
      <c r="P50" s="8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8.75" customHeight="1">
      <c r="A51" s="5">
        <v>5515</v>
      </c>
      <c r="B51" s="6" t="s">
        <v>55</v>
      </c>
      <c r="C51" s="7"/>
      <c r="D51" s="7"/>
      <c r="E51" s="7"/>
      <c r="F51" s="7"/>
      <c r="G51" s="7"/>
      <c r="H51" s="7"/>
      <c r="I51" s="7"/>
      <c r="J51" s="7"/>
      <c r="K51" s="7">
        <v>550</v>
      </c>
      <c r="L51" s="7"/>
      <c r="M51" s="7"/>
      <c r="N51" s="7"/>
      <c r="O51" s="8">
        <f t="shared" si="11"/>
        <v>550</v>
      </c>
      <c r="P51" s="8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8.75" customHeight="1">
      <c r="A52" s="1"/>
      <c r="B52" s="46" t="s">
        <v>56</v>
      </c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8"/>
      <c r="O52" s="23">
        <f>SUM(O49:O51)</f>
        <v>3850</v>
      </c>
      <c r="P52" s="17">
        <f>O52</f>
        <v>3850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0.5" customHeight="1"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40"/>
      <c r="P53" s="17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8.75" customHeight="1">
      <c r="A54" s="1"/>
      <c r="B54" s="70" t="s">
        <v>57</v>
      </c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44"/>
      <c r="P54" s="45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8.75" customHeight="1">
      <c r="A55" s="5">
        <v>5600</v>
      </c>
      <c r="B55" s="6" t="s">
        <v>58</v>
      </c>
      <c r="C55" s="7">
        <v>50</v>
      </c>
      <c r="D55" s="7">
        <v>50</v>
      </c>
      <c r="E55" s="7">
        <v>50</v>
      </c>
      <c r="F55" s="7">
        <v>50</v>
      </c>
      <c r="G55" s="7">
        <v>50</v>
      </c>
      <c r="H55" s="7">
        <v>50</v>
      </c>
      <c r="I55" s="7">
        <v>50</v>
      </c>
      <c r="J55" s="7">
        <v>50</v>
      </c>
      <c r="K55" s="7">
        <v>50</v>
      </c>
      <c r="L55" s="7">
        <v>50</v>
      </c>
      <c r="M55" s="7">
        <v>50</v>
      </c>
      <c r="N55" s="7">
        <v>50</v>
      </c>
      <c r="O55" s="8">
        <f t="shared" ref="O55:O58" si="12">SUM(C55:N55)</f>
        <v>600</v>
      </c>
      <c r="P55" s="8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8.75" customHeight="1">
      <c r="A56" s="5">
        <v>5610</v>
      </c>
      <c r="B56" s="6" t="s">
        <v>59</v>
      </c>
      <c r="C56" s="7">
        <v>125</v>
      </c>
      <c r="D56" s="7">
        <v>125</v>
      </c>
      <c r="E56" s="7">
        <v>125</v>
      </c>
      <c r="F56" s="7">
        <v>125</v>
      </c>
      <c r="G56" s="7">
        <v>125</v>
      </c>
      <c r="H56" s="7">
        <v>125</v>
      </c>
      <c r="I56" s="7">
        <v>125</v>
      </c>
      <c r="J56" s="7">
        <v>125</v>
      </c>
      <c r="K56" s="7">
        <v>125</v>
      </c>
      <c r="L56" s="7">
        <v>125</v>
      </c>
      <c r="M56" s="7">
        <v>125</v>
      </c>
      <c r="N56" s="7">
        <v>125</v>
      </c>
      <c r="O56" s="8">
        <f t="shared" si="12"/>
        <v>1500</v>
      </c>
      <c r="P56" s="8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8.75" customHeight="1">
      <c r="A57" s="5">
        <v>5615</v>
      </c>
      <c r="B57" s="6" t="s">
        <v>60</v>
      </c>
      <c r="C57" s="7">
        <v>650</v>
      </c>
      <c r="D57" s="7">
        <v>650</v>
      </c>
      <c r="E57" s="7">
        <v>650</v>
      </c>
      <c r="F57" s="7">
        <v>650</v>
      </c>
      <c r="G57" s="7">
        <v>650</v>
      </c>
      <c r="H57" s="7">
        <v>650</v>
      </c>
      <c r="I57" s="7">
        <v>650</v>
      </c>
      <c r="J57" s="7">
        <v>650</v>
      </c>
      <c r="K57" s="7">
        <v>650</v>
      </c>
      <c r="L57" s="7">
        <v>650</v>
      </c>
      <c r="M57" s="7">
        <v>650</v>
      </c>
      <c r="N57" s="7">
        <v>650</v>
      </c>
      <c r="O57" s="8">
        <f t="shared" si="12"/>
        <v>7800</v>
      </c>
      <c r="P57" s="8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8.75" customHeight="1">
      <c r="A58" s="5">
        <v>5630</v>
      </c>
      <c r="B58" s="6" t="s">
        <v>61</v>
      </c>
      <c r="C58" s="7"/>
      <c r="D58" s="7"/>
      <c r="E58" s="7"/>
      <c r="F58" s="7"/>
      <c r="G58" s="7"/>
      <c r="H58" s="7"/>
      <c r="I58" s="7"/>
      <c r="J58" s="7"/>
      <c r="K58" s="7"/>
      <c r="L58" s="7">
        <v>0</v>
      </c>
      <c r="M58" s="7"/>
      <c r="N58" s="7"/>
      <c r="O58" s="8">
        <f t="shared" si="12"/>
        <v>0</v>
      </c>
      <c r="P58" s="8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8.75" customHeight="1">
      <c r="A59" s="1"/>
      <c r="B59" s="46" t="s">
        <v>62</v>
      </c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8"/>
      <c r="O59" s="27">
        <f>SUM(O55:O58)</f>
        <v>9900</v>
      </c>
      <c r="P59" s="17">
        <f>O59</f>
        <v>9900</v>
      </c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0.5" customHeight="1">
      <c r="A60" s="1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40"/>
      <c r="P60" s="17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8.75" customHeight="1">
      <c r="A61" s="1"/>
      <c r="B61" s="71" t="s">
        <v>63</v>
      </c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44"/>
      <c r="P61" s="45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8.75" customHeight="1">
      <c r="A62" s="5">
        <v>5700</v>
      </c>
      <c r="B62" s="6" t="s">
        <v>63</v>
      </c>
      <c r="C62" s="7">
        <v>825</v>
      </c>
      <c r="D62" s="7">
        <v>825</v>
      </c>
      <c r="E62" s="7">
        <v>825</v>
      </c>
      <c r="F62" s="7">
        <v>825</v>
      </c>
      <c r="G62" s="7">
        <v>825</v>
      </c>
      <c r="H62" s="7">
        <v>825</v>
      </c>
      <c r="I62" s="7">
        <v>825</v>
      </c>
      <c r="J62" s="7">
        <v>825</v>
      </c>
      <c r="K62" s="7">
        <v>825</v>
      </c>
      <c r="L62" s="7">
        <v>825</v>
      </c>
      <c r="M62" s="7">
        <v>825</v>
      </c>
      <c r="N62" s="7">
        <v>825</v>
      </c>
      <c r="O62" s="8">
        <f>SUM(C62:N62)</f>
        <v>9900</v>
      </c>
      <c r="P62" s="8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8.75" customHeight="1">
      <c r="A63" s="1"/>
      <c r="B63" s="46" t="s">
        <v>64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8"/>
      <c r="O63" s="27">
        <f>SUM(O62)</f>
        <v>9900</v>
      </c>
      <c r="P63" s="17">
        <f>O63</f>
        <v>9900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0.5" customHeight="1">
      <c r="A64" s="1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40"/>
      <c r="P64" s="17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9.899999999999999">
      <c r="A65" s="1"/>
      <c r="B65" s="72" t="s">
        <v>65</v>
      </c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44"/>
      <c r="P65" s="45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8.75" customHeight="1">
      <c r="A66" s="5">
        <v>5800</v>
      </c>
      <c r="B66" s="6" t="s">
        <v>66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100</v>
      </c>
      <c r="O66" s="8">
        <f t="shared" ref="O66:O67" si="13">SUM(C66:N66)</f>
        <v>100</v>
      </c>
      <c r="P66" s="8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8.75" customHeight="1">
      <c r="A67" s="5">
        <v>5820</v>
      </c>
      <c r="B67" s="6" t="s">
        <v>67</v>
      </c>
      <c r="C67" s="7">
        <f t="shared" ref="C67:M67" si="14">1000/12</f>
        <v>83.333333333333329</v>
      </c>
      <c r="D67" s="7">
        <f t="shared" si="14"/>
        <v>83.333333333333329</v>
      </c>
      <c r="E67" s="7">
        <f t="shared" si="14"/>
        <v>83.333333333333329</v>
      </c>
      <c r="F67" s="7">
        <f t="shared" si="14"/>
        <v>83.333333333333329</v>
      </c>
      <c r="G67" s="7">
        <f t="shared" si="14"/>
        <v>83.333333333333329</v>
      </c>
      <c r="H67" s="7">
        <f t="shared" si="14"/>
        <v>83.333333333333329</v>
      </c>
      <c r="I67" s="7">
        <f t="shared" si="14"/>
        <v>83.333333333333329</v>
      </c>
      <c r="J67" s="7">
        <f t="shared" si="14"/>
        <v>83.333333333333329</v>
      </c>
      <c r="K67" s="7">
        <f t="shared" si="14"/>
        <v>83.333333333333329</v>
      </c>
      <c r="L67" s="7">
        <f t="shared" si="14"/>
        <v>83.333333333333329</v>
      </c>
      <c r="M67" s="7">
        <f t="shared" si="14"/>
        <v>83.333333333333329</v>
      </c>
      <c r="N67" s="7">
        <f>1000/12</f>
        <v>83.333333333333329</v>
      </c>
      <c r="O67" s="8">
        <f t="shared" si="13"/>
        <v>1000.0000000000001</v>
      </c>
      <c r="P67" s="8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8.75" customHeight="1">
      <c r="A68" s="1"/>
      <c r="B68" s="66" t="s">
        <v>68</v>
      </c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8"/>
      <c r="O68" s="23">
        <f>SUM(O66:O67)</f>
        <v>1100</v>
      </c>
      <c r="P68" s="17">
        <f>O68</f>
        <v>1100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0.5" customHeight="1">
      <c r="A69" s="1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40"/>
      <c r="P69" s="17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9.899999999999999">
      <c r="A70" s="1"/>
      <c r="B70" s="73" t="s">
        <v>69</v>
      </c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44"/>
      <c r="P70" s="45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8.75" customHeight="1">
      <c r="A71" s="5">
        <v>6100</v>
      </c>
      <c r="B71" s="6" t="s">
        <v>70</v>
      </c>
      <c r="C71" s="7">
        <f t="shared" ref="C71:M71" si="15">450/12</f>
        <v>37.5</v>
      </c>
      <c r="D71" s="7">
        <f t="shared" si="15"/>
        <v>37.5</v>
      </c>
      <c r="E71" s="7">
        <f t="shared" si="15"/>
        <v>37.5</v>
      </c>
      <c r="F71" s="7">
        <f t="shared" si="15"/>
        <v>37.5</v>
      </c>
      <c r="G71" s="7">
        <f t="shared" si="15"/>
        <v>37.5</v>
      </c>
      <c r="H71" s="7">
        <f t="shared" si="15"/>
        <v>37.5</v>
      </c>
      <c r="I71" s="7">
        <f t="shared" si="15"/>
        <v>37.5</v>
      </c>
      <c r="J71" s="7">
        <f t="shared" si="15"/>
        <v>37.5</v>
      </c>
      <c r="K71" s="7">
        <f t="shared" si="15"/>
        <v>37.5</v>
      </c>
      <c r="L71" s="7">
        <f t="shared" si="15"/>
        <v>37.5</v>
      </c>
      <c r="M71" s="7">
        <f t="shared" si="15"/>
        <v>37.5</v>
      </c>
      <c r="N71" s="7">
        <f>450/12</f>
        <v>37.5</v>
      </c>
      <c r="O71" s="8">
        <f t="shared" ref="O71:O77" si="16">SUM(C71:N71)</f>
        <v>450</v>
      </c>
      <c r="P71" s="8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8.75" customHeight="1">
      <c r="A72" s="5">
        <v>6110</v>
      </c>
      <c r="B72" s="6" t="s">
        <v>71</v>
      </c>
      <c r="C72" s="7">
        <f t="shared" ref="C72:M72" si="17">5000/12</f>
        <v>416.66666666666669</v>
      </c>
      <c r="D72" s="7">
        <f t="shared" si="17"/>
        <v>416.66666666666669</v>
      </c>
      <c r="E72" s="7">
        <f t="shared" si="17"/>
        <v>416.66666666666669</v>
      </c>
      <c r="F72" s="7">
        <f t="shared" si="17"/>
        <v>416.66666666666669</v>
      </c>
      <c r="G72" s="7">
        <f t="shared" si="17"/>
        <v>416.66666666666669</v>
      </c>
      <c r="H72" s="7">
        <f t="shared" si="17"/>
        <v>416.66666666666669</v>
      </c>
      <c r="I72" s="7">
        <f t="shared" si="17"/>
        <v>416.66666666666669</v>
      </c>
      <c r="J72" s="7">
        <f t="shared" si="17"/>
        <v>416.66666666666669</v>
      </c>
      <c r="K72" s="7">
        <f t="shared" si="17"/>
        <v>416.66666666666669</v>
      </c>
      <c r="L72" s="7">
        <f t="shared" si="17"/>
        <v>416.66666666666669</v>
      </c>
      <c r="M72" s="7">
        <f t="shared" si="17"/>
        <v>416.66666666666669</v>
      </c>
      <c r="N72" s="7">
        <f>5000/12</f>
        <v>416.66666666666669</v>
      </c>
      <c r="O72" s="8">
        <f t="shared" si="16"/>
        <v>5000</v>
      </c>
      <c r="P72" s="8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8.75" customHeight="1">
      <c r="A73" s="5">
        <v>6120</v>
      </c>
      <c r="B73" s="6" t="s">
        <v>72</v>
      </c>
      <c r="C73" s="7">
        <f t="shared" ref="C73:M73" si="18">250/12</f>
        <v>20.833333333333332</v>
      </c>
      <c r="D73" s="7">
        <f t="shared" si="18"/>
        <v>20.833333333333332</v>
      </c>
      <c r="E73" s="7">
        <f t="shared" si="18"/>
        <v>20.833333333333332</v>
      </c>
      <c r="F73" s="7">
        <f t="shared" si="18"/>
        <v>20.833333333333332</v>
      </c>
      <c r="G73" s="7">
        <f t="shared" si="18"/>
        <v>20.833333333333332</v>
      </c>
      <c r="H73" s="7">
        <f t="shared" si="18"/>
        <v>20.833333333333332</v>
      </c>
      <c r="I73" s="7">
        <f t="shared" si="18"/>
        <v>20.833333333333332</v>
      </c>
      <c r="J73" s="7">
        <f t="shared" si="18"/>
        <v>20.833333333333332</v>
      </c>
      <c r="K73" s="7">
        <f t="shared" si="18"/>
        <v>20.833333333333332</v>
      </c>
      <c r="L73" s="7">
        <f t="shared" si="18"/>
        <v>20.833333333333332</v>
      </c>
      <c r="M73" s="7">
        <f t="shared" si="18"/>
        <v>20.833333333333332</v>
      </c>
      <c r="N73" s="7">
        <f>250/12</f>
        <v>20.833333333333332</v>
      </c>
      <c r="O73" s="8">
        <f t="shared" si="16"/>
        <v>250.00000000000003</v>
      </c>
      <c r="P73" s="8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8.75" customHeight="1">
      <c r="A74" s="5">
        <v>6130</v>
      </c>
      <c r="B74" s="6" t="s">
        <v>73</v>
      </c>
      <c r="C74" s="7">
        <f t="shared" ref="C74:M75" si="19">100/12</f>
        <v>8.3333333333333339</v>
      </c>
      <c r="D74" s="7">
        <f t="shared" si="19"/>
        <v>8.3333333333333339</v>
      </c>
      <c r="E74" s="7">
        <f t="shared" si="19"/>
        <v>8.3333333333333339</v>
      </c>
      <c r="F74" s="7">
        <f t="shared" si="19"/>
        <v>8.3333333333333339</v>
      </c>
      <c r="G74" s="7">
        <f t="shared" si="19"/>
        <v>8.3333333333333339</v>
      </c>
      <c r="H74" s="7">
        <f t="shared" si="19"/>
        <v>8.3333333333333339</v>
      </c>
      <c r="I74" s="7">
        <f t="shared" si="19"/>
        <v>8.3333333333333339</v>
      </c>
      <c r="J74" s="7">
        <f t="shared" si="19"/>
        <v>8.3333333333333339</v>
      </c>
      <c r="K74" s="7">
        <f t="shared" si="19"/>
        <v>8.3333333333333339</v>
      </c>
      <c r="L74" s="7">
        <f t="shared" si="19"/>
        <v>8.3333333333333339</v>
      </c>
      <c r="M74" s="7">
        <f t="shared" si="19"/>
        <v>8.3333333333333339</v>
      </c>
      <c r="N74" s="7">
        <f>100/12</f>
        <v>8.3333333333333339</v>
      </c>
      <c r="O74" s="8">
        <f t="shared" si="16"/>
        <v>99.999999999999986</v>
      </c>
      <c r="P74" s="8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8.75" customHeight="1">
      <c r="A75" s="5">
        <v>6140</v>
      </c>
      <c r="B75" s="6" t="s">
        <v>74</v>
      </c>
      <c r="C75" s="7">
        <f t="shared" si="19"/>
        <v>8.3333333333333339</v>
      </c>
      <c r="D75" s="7">
        <f t="shared" si="19"/>
        <v>8.3333333333333339</v>
      </c>
      <c r="E75" s="7">
        <f t="shared" si="19"/>
        <v>8.3333333333333339</v>
      </c>
      <c r="F75" s="7">
        <f t="shared" si="19"/>
        <v>8.3333333333333339</v>
      </c>
      <c r="G75" s="7">
        <f t="shared" si="19"/>
        <v>8.3333333333333339</v>
      </c>
      <c r="H75" s="7">
        <f t="shared" si="19"/>
        <v>8.3333333333333339</v>
      </c>
      <c r="I75" s="7">
        <f t="shared" si="19"/>
        <v>8.3333333333333339</v>
      </c>
      <c r="J75" s="7">
        <f t="shared" si="19"/>
        <v>8.3333333333333339</v>
      </c>
      <c r="K75" s="7">
        <f t="shared" si="19"/>
        <v>8.3333333333333339</v>
      </c>
      <c r="L75" s="7">
        <f t="shared" si="19"/>
        <v>8.3333333333333339</v>
      </c>
      <c r="M75" s="7">
        <f t="shared" si="19"/>
        <v>8.3333333333333339</v>
      </c>
      <c r="N75" s="7">
        <f>100/12</f>
        <v>8.3333333333333339</v>
      </c>
      <c r="O75" s="8">
        <f t="shared" si="16"/>
        <v>99.999999999999986</v>
      </c>
      <c r="P75" s="8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8.75" customHeight="1">
      <c r="A76" s="5">
        <v>6200</v>
      </c>
      <c r="B76" s="6" t="s">
        <v>75</v>
      </c>
      <c r="C76" s="7">
        <f t="shared" ref="C76:M76" si="20">500/12</f>
        <v>41.666666666666664</v>
      </c>
      <c r="D76" s="7">
        <f t="shared" si="20"/>
        <v>41.666666666666664</v>
      </c>
      <c r="E76" s="7">
        <f t="shared" si="20"/>
        <v>41.666666666666664</v>
      </c>
      <c r="F76" s="7">
        <f t="shared" si="20"/>
        <v>41.666666666666664</v>
      </c>
      <c r="G76" s="7">
        <f t="shared" si="20"/>
        <v>41.666666666666664</v>
      </c>
      <c r="H76" s="7">
        <f t="shared" si="20"/>
        <v>41.666666666666664</v>
      </c>
      <c r="I76" s="7">
        <f t="shared" si="20"/>
        <v>41.666666666666664</v>
      </c>
      <c r="J76" s="7">
        <f t="shared" si="20"/>
        <v>41.666666666666664</v>
      </c>
      <c r="K76" s="7">
        <f t="shared" si="20"/>
        <v>41.666666666666664</v>
      </c>
      <c r="L76" s="7">
        <f t="shared" si="20"/>
        <v>41.666666666666664</v>
      </c>
      <c r="M76" s="7">
        <f t="shared" si="20"/>
        <v>41.666666666666664</v>
      </c>
      <c r="N76" s="7">
        <f>500/12</f>
        <v>41.666666666666664</v>
      </c>
      <c r="O76" s="8">
        <f t="shared" si="16"/>
        <v>500.00000000000006</v>
      </c>
      <c r="P76" s="8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8.75" customHeight="1">
      <c r="A77" s="5">
        <v>6201</v>
      </c>
      <c r="B77" s="6" t="s">
        <v>76</v>
      </c>
      <c r="C77" s="7">
        <v>150</v>
      </c>
      <c r="D77" s="7">
        <v>150</v>
      </c>
      <c r="E77" s="7">
        <v>150</v>
      </c>
      <c r="F77" s="7">
        <v>150</v>
      </c>
      <c r="G77" s="7">
        <v>150</v>
      </c>
      <c r="H77" s="7">
        <v>150</v>
      </c>
      <c r="I77" s="7">
        <v>150</v>
      </c>
      <c r="J77" s="7">
        <v>150</v>
      </c>
      <c r="K77" s="7">
        <v>150</v>
      </c>
      <c r="L77" s="7">
        <v>150</v>
      </c>
      <c r="M77" s="7">
        <v>150</v>
      </c>
      <c r="N77" s="7">
        <v>150</v>
      </c>
      <c r="O77" s="8">
        <f t="shared" si="16"/>
        <v>1800</v>
      </c>
      <c r="P77" s="8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8.75" customHeight="1">
      <c r="A78" s="29">
        <v>6210</v>
      </c>
      <c r="B78" s="30" t="s">
        <v>77</v>
      </c>
      <c r="C78" s="31"/>
      <c r="D78" s="31"/>
      <c r="E78" s="31"/>
      <c r="F78" s="31">
        <v>13500</v>
      </c>
      <c r="G78" s="31"/>
      <c r="H78" s="31"/>
      <c r="I78" s="31"/>
      <c r="J78" s="31"/>
      <c r="K78" s="31"/>
      <c r="L78" s="31"/>
      <c r="M78" s="31"/>
      <c r="N78" s="32"/>
      <c r="O78" s="8">
        <v>13500</v>
      </c>
      <c r="P78" s="17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8.75" customHeight="1">
      <c r="A79" s="1"/>
      <c r="B79" s="46" t="s">
        <v>78</v>
      </c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8"/>
      <c r="O79" s="23">
        <f>SUM(O71:O78)</f>
        <v>21700</v>
      </c>
      <c r="P79" s="17">
        <f>O79</f>
        <v>21700</v>
      </c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0.5" customHeight="1">
      <c r="A80" s="1"/>
      <c r="B80" s="3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40"/>
      <c r="P80" s="17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8.75" customHeight="1">
      <c r="A81" s="1"/>
      <c r="B81" s="74" t="s">
        <v>79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44"/>
      <c r="P81" s="45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8.75" customHeight="1">
      <c r="A82" s="5">
        <v>6300</v>
      </c>
      <c r="B82" s="6" t="s">
        <v>80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7">
        <v>25</v>
      </c>
      <c r="O82" s="8">
        <f t="shared" ref="O82:O83" si="21">SUM(C82:N82)</f>
        <v>25</v>
      </c>
      <c r="P82" s="17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8.75" customHeight="1">
      <c r="A83" s="5">
        <v>6320</v>
      </c>
      <c r="B83" s="6" t="s">
        <v>81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7">
        <v>25</v>
      </c>
      <c r="O83" s="8">
        <f t="shared" si="21"/>
        <v>25</v>
      </c>
      <c r="P83" s="17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8.75" customHeight="1">
      <c r="A84" s="1"/>
      <c r="B84" s="46" t="s">
        <v>82</v>
      </c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8"/>
      <c r="O84" s="23">
        <f>SUM(N82:N83)</f>
        <v>50</v>
      </c>
      <c r="P84" s="17">
        <f>O84</f>
        <v>50</v>
      </c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0.5" customHeight="1">
      <c r="A85" s="1"/>
      <c r="B85" s="3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40"/>
      <c r="P85" s="17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8.75" customHeight="1">
      <c r="A86" s="1"/>
      <c r="B86" s="76" t="s">
        <v>83</v>
      </c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44"/>
      <c r="P86" s="45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8.75" customHeight="1">
      <c r="A87" s="5">
        <v>6400</v>
      </c>
      <c r="B87" s="6" t="s">
        <v>84</v>
      </c>
      <c r="C87" s="7">
        <v>250</v>
      </c>
      <c r="D87" s="7">
        <v>250</v>
      </c>
      <c r="E87" s="7">
        <v>250</v>
      </c>
      <c r="F87" s="7">
        <v>250</v>
      </c>
      <c r="G87" s="7">
        <v>250</v>
      </c>
      <c r="H87" s="7">
        <v>250</v>
      </c>
      <c r="I87" s="7">
        <v>250</v>
      </c>
      <c r="J87" s="7">
        <v>250</v>
      </c>
      <c r="K87" s="7">
        <v>250</v>
      </c>
      <c r="L87" s="7">
        <v>250</v>
      </c>
      <c r="M87" s="7">
        <v>250</v>
      </c>
      <c r="N87" s="7">
        <v>250</v>
      </c>
      <c r="O87" s="8">
        <f t="shared" ref="O87:O89" si="22">SUM(C87:N87)</f>
        <v>3000</v>
      </c>
      <c r="P87" s="8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8.75" customHeight="1">
      <c r="A88" s="5">
        <v>6410</v>
      </c>
      <c r="B88" s="6" t="s">
        <v>85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240</v>
      </c>
      <c r="O88" s="8">
        <f t="shared" si="22"/>
        <v>240</v>
      </c>
      <c r="P88" s="8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8.75" customHeight="1">
      <c r="A89" s="5">
        <v>6420</v>
      </c>
      <c r="B89" s="6" t="s">
        <v>86</v>
      </c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150</v>
      </c>
      <c r="O89" s="8">
        <f t="shared" si="22"/>
        <v>150</v>
      </c>
      <c r="P89" s="8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8.75" customHeight="1">
      <c r="A90" s="1"/>
      <c r="B90" s="46" t="s">
        <v>87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8"/>
      <c r="O90" s="28">
        <f>SUM(O87:O89)</f>
        <v>3390</v>
      </c>
      <c r="P90" s="17">
        <f>O90</f>
        <v>3390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0.5" customHeight="1">
      <c r="A91" s="1"/>
      <c r="B91" s="3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40"/>
      <c r="P91" s="17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9.899999999999999">
      <c r="A92" s="1"/>
      <c r="B92" s="78" t="s">
        <v>88</v>
      </c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44"/>
      <c r="P92" s="45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8.75" customHeight="1">
      <c r="A93" s="5">
        <v>6500</v>
      </c>
      <c r="B93" s="6" t="s">
        <v>89</v>
      </c>
      <c r="C93" s="7">
        <v>300</v>
      </c>
      <c r="D93" s="7">
        <v>300</v>
      </c>
      <c r="E93" s="7">
        <v>300</v>
      </c>
      <c r="F93" s="7">
        <v>300</v>
      </c>
      <c r="G93" s="7">
        <v>300</v>
      </c>
      <c r="H93" s="7">
        <v>300</v>
      </c>
      <c r="I93" s="7">
        <v>300</v>
      </c>
      <c r="J93" s="7">
        <v>300</v>
      </c>
      <c r="K93" s="7">
        <v>300</v>
      </c>
      <c r="L93" s="7">
        <v>300</v>
      </c>
      <c r="M93" s="7">
        <v>300</v>
      </c>
      <c r="N93" s="7">
        <v>300</v>
      </c>
      <c r="O93" s="8">
        <f t="shared" ref="O93:O94" si="23">SUM(C93:N93)</f>
        <v>3600</v>
      </c>
      <c r="P93" s="8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8.75" customHeight="1">
      <c r="A94" s="5">
        <v>6530</v>
      </c>
      <c r="B94" s="6" t="s">
        <v>90</v>
      </c>
      <c r="C94" s="7">
        <v>700</v>
      </c>
      <c r="D94" s="7">
        <v>700</v>
      </c>
      <c r="E94" s="7">
        <v>700</v>
      </c>
      <c r="F94" s="7">
        <v>700</v>
      </c>
      <c r="G94" s="7">
        <v>700</v>
      </c>
      <c r="H94" s="7">
        <v>700</v>
      </c>
      <c r="I94" s="7">
        <v>700</v>
      </c>
      <c r="J94" s="7">
        <v>700</v>
      </c>
      <c r="K94" s="7">
        <v>700</v>
      </c>
      <c r="L94" s="7">
        <v>700</v>
      </c>
      <c r="M94" s="7">
        <v>700</v>
      </c>
      <c r="N94" s="7">
        <v>700</v>
      </c>
      <c r="O94" s="8">
        <f t="shared" si="23"/>
        <v>8400</v>
      </c>
      <c r="P94" s="8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8.75" customHeight="1">
      <c r="A95" s="1"/>
      <c r="B95" s="46" t="s">
        <v>91</v>
      </c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8"/>
      <c r="O95" s="8">
        <f>SUM(O93:O94)</f>
        <v>12000</v>
      </c>
      <c r="P95" s="17">
        <f>O95</f>
        <v>12000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8.75" customHeight="1">
      <c r="A96" s="9"/>
      <c r="B96" s="36" t="s">
        <v>92</v>
      </c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80"/>
      <c r="O96" s="81"/>
      <c r="P96" s="82">
        <f>SUM(P21:P95)</f>
        <v>73560</v>
      </c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ht="18.75" customHeight="1">
      <c r="A97" s="1"/>
      <c r="B97" s="37" t="s">
        <v>93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4"/>
      <c r="O97" s="40"/>
      <c r="P97" s="17">
        <f>(P18-P96)</f>
        <v>-3588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8.75" customHeight="1">
      <c r="A98" s="1"/>
      <c r="B98" s="3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40"/>
      <c r="P98" s="17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8.75" customHeight="1">
      <c r="A99" s="1"/>
      <c r="B99" s="3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40"/>
      <c r="P99" s="17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8.75" customHeight="1">
      <c r="A100" s="1"/>
      <c r="B100" s="3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40"/>
      <c r="P100" s="17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8.75" customHeight="1">
      <c r="A101" s="1"/>
      <c r="B101" s="3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40"/>
      <c r="P101" s="17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8.75" customHeight="1">
      <c r="A102" s="1"/>
      <c r="B102" s="3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40"/>
      <c r="P102" s="17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8.75" customHeight="1">
      <c r="A103" s="1"/>
      <c r="B103" s="3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40"/>
      <c r="P103" s="17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8.75" customHeight="1">
      <c r="A104" s="1"/>
      <c r="B104" s="3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40"/>
      <c r="P104" s="17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8.75" customHeight="1">
      <c r="A105" s="1"/>
      <c r="B105" s="3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40"/>
      <c r="P105" s="17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8.75" customHeight="1">
      <c r="A106" s="1"/>
      <c r="B106" s="3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40"/>
      <c r="P106" s="17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8.75" customHeight="1">
      <c r="A107" s="1"/>
      <c r="B107" s="3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40"/>
      <c r="P107" s="17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8.75" customHeight="1">
      <c r="A108" s="1"/>
      <c r="B108" s="3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40"/>
      <c r="P108" s="17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8.75" customHeight="1">
      <c r="A109" s="1"/>
      <c r="B109" s="3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40"/>
      <c r="P109" s="17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8.75" customHeight="1">
      <c r="A110" s="1"/>
      <c r="B110" s="3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40"/>
      <c r="P110" s="17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8.75" customHeight="1">
      <c r="A111" s="1"/>
      <c r="B111" s="3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40"/>
      <c r="P111" s="17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8.75" customHeight="1">
      <c r="A112" s="1"/>
      <c r="B112" s="3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40"/>
      <c r="P112" s="17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8.75" customHeight="1">
      <c r="A113" s="1"/>
      <c r="B113" s="3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40"/>
      <c r="P113" s="17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8.75" customHeight="1">
      <c r="A114" s="1"/>
      <c r="B114" s="3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40"/>
      <c r="P114" s="17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8.75" customHeight="1">
      <c r="A115" s="1"/>
      <c r="B115" s="3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40"/>
      <c r="P115" s="17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8.75" customHeight="1">
      <c r="A116" s="1"/>
      <c r="B116" s="3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40"/>
      <c r="P116" s="17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8.75" customHeight="1">
      <c r="A117" s="1"/>
      <c r="B117" s="3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40"/>
      <c r="P117" s="17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8.75" customHeight="1">
      <c r="A118" s="1"/>
      <c r="B118" s="3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40"/>
      <c r="P118" s="17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8.75" customHeight="1">
      <c r="A119" s="1"/>
      <c r="B119" s="3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40"/>
      <c r="P119" s="17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8.75" customHeight="1">
      <c r="A120" s="1"/>
      <c r="B120" s="3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40"/>
      <c r="P120" s="17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8.75" customHeight="1">
      <c r="A121" s="1"/>
      <c r="B121" s="3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40"/>
      <c r="P121" s="17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8.75" customHeight="1">
      <c r="A122" s="1"/>
      <c r="B122" s="3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40"/>
      <c r="P122" s="17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8.75" customHeight="1">
      <c r="A123" s="1"/>
      <c r="B123" s="3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40"/>
      <c r="P123" s="17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8.75" customHeight="1">
      <c r="A124" s="1"/>
      <c r="B124" s="3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40"/>
      <c r="P124" s="17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8.75" customHeight="1">
      <c r="A125" s="1"/>
      <c r="B125" s="3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40"/>
      <c r="P125" s="17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8.75" customHeight="1">
      <c r="A126" s="1"/>
      <c r="B126" s="3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40"/>
      <c r="P126" s="17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8.75" customHeight="1">
      <c r="A127" s="1"/>
      <c r="B127" s="3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40"/>
      <c r="P127" s="17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8.75" customHeight="1">
      <c r="A128" s="1"/>
      <c r="B128" s="3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40"/>
      <c r="P128" s="17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8.75" customHeight="1">
      <c r="A129" s="1"/>
      <c r="B129" s="3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40"/>
      <c r="P129" s="17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8.75" customHeight="1">
      <c r="A130" s="1"/>
      <c r="B130" s="3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40"/>
      <c r="P130" s="17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8.75" customHeight="1">
      <c r="A131" s="1"/>
      <c r="B131" s="3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40"/>
      <c r="P131" s="17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8.75" customHeight="1">
      <c r="A132" s="1"/>
      <c r="B132" s="3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40"/>
      <c r="P132" s="17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8.75" customHeight="1">
      <c r="A133" s="1"/>
      <c r="B133" s="3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40"/>
      <c r="P133" s="17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8.75" customHeight="1">
      <c r="A134" s="1"/>
      <c r="B134" s="3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40"/>
      <c r="P134" s="17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8.75" customHeight="1">
      <c r="A135" s="1"/>
      <c r="B135" s="3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40"/>
      <c r="P135" s="17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8.75" customHeight="1">
      <c r="A136" s="1"/>
      <c r="B136" s="3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40"/>
      <c r="P136" s="17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8.75" customHeight="1">
      <c r="A137" s="1"/>
      <c r="B137" s="3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40"/>
      <c r="P137" s="17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8.75" customHeight="1">
      <c r="A138" s="1"/>
      <c r="B138" s="3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40"/>
      <c r="P138" s="17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8.75" customHeight="1">
      <c r="A139" s="1"/>
      <c r="B139" s="3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40"/>
      <c r="P139" s="17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8.75" customHeight="1">
      <c r="A140" s="1"/>
      <c r="B140" s="3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40"/>
      <c r="P140" s="17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8.75" customHeight="1">
      <c r="A141" s="1"/>
      <c r="B141" s="3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40"/>
      <c r="P141" s="17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8.75" customHeight="1">
      <c r="A142" s="1"/>
      <c r="B142" s="3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40"/>
      <c r="P142" s="17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8.75" customHeight="1">
      <c r="A143" s="1"/>
      <c r="B143" s="3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40"/>
      <c r="P143" s="17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8.75" customHeight="1">
      <c r="A144" s="1"/>
      <c r="B144" s="3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40"/>
      <c r="P144" s="17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8.75" customHeight="1">
      <c r="A145" s="1"/>
      <c r="B145" s="3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40"/>
      <c r="P145" s="17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8.75" customHeight="1">
      <c r="A146" s="1"/>
      <c r="B146" s="3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40"/>
      <c r="P146" s="17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8.75" customHeight="1">
      <c r="A147" s="1"/>
      <c r="B147" s="3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40"/>
      <c r="P147" s="17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8.75" customHeight="1">
      <c r="A148" s="1"/>
      <c r="B148" s="3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40"/>
      <c r="P148" s="17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8.75" customHeight="1">
      <c r="A149" s="1"/>
      <c r="B149" s="3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40"/>
      <c r="P149" s="17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8.75" customHeight="1">
      <c r="A150" s="1"/>
      <c r="B150" s="3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40"/>
      <c r="P150" s="17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8.75" customHeight="1">
      <c r="A151" s="1"/>
      <c r="B151" s="3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40"/>
      <c r="P151" s="17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8.75" customHeight="1">
      <c r="A152" s="1"/>
      <c r="B152" s="3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40"/>
      <c r="P152" s="17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8.75" customHeight="1">
      <c r="A153" s="1"/>
      <c r="B153" s="3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40"/>
      <c r="P153" s="17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8.75" customHeight="1">
      <c r="A154" s="1"/>
      <c r="B154" s="3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40"/>
      <c r="P154" s="17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8.75" customHeight="1">
      <c r="A155" s="1"/>
      <c r="B155" s="3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40"/>
      <c r="P155" s="17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8.75" customHeight="1">
      <c r="A156" s="1"/>
      <c r="B156" s="3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40"/>
      <c r="P156" s="17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8.75" customHeight="1">
      <c r="A157" s="1"/>
      <c r="B157" s="3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40"/>
      <c r="P157" s="17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8.75" customHeight="1">
      <c r="A158" s="1"/>
      <c r="B158" s="3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40"/>
      <c r="P158" s="17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8.75" customHeight="1">
      <c r="A159" s="1"/>
      <c r="B159" s="3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40"/>
      <c r="P159" s="17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8.75" customHeight="1">
      <c r="A160" s="1"/>
      <c r="B160" s="3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40"/>
      <c r="P160" s="17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8.75" customHeight="1">
      <c r="A161" s="1"/>
      <c r="B161" s="3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40"/>
      <c r="P161" s="17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8.75" customHeight="1">
      <c r="A162" s="1"/>
      <c r="B162" s="3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40"/>
      <c r="P162" s="17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8.75" customHeight="1">
      <c r="A163" s="1"/>
      <c r="B163" s="3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40"/>
      <c r="P163" s="17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8.75" customHeight="1">
      <c r="A164" s="1"/>
      <c r="B164" s="3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40"/>
      <c r="P164" s="17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8.75" customHeight="1">
      <c r="A165" s="1"/>
      <c r="B165" s="3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40"/>
      <c r="P165" s="17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8.75" customHeight="1">
      <c r="A166" s="1"/>
      <c r="B166" s="3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40"/>
      <c r="P166" s="17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8.75" customHeight="1">
      <c r="A167" s="1"/>
      <c r="B167" s="3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40"/>
      <c r="P167" s="17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8.75" customHeight="1">
      <c r="A168" s="1"/>
      <c r="B168" s="3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40"/>
      <c r="P168" s="17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8.75" customHeight="1">
      <c r="A169" s="1"/>
      <c r="B169" s="3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40"/>
      <c r="P169" s="17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8.75" customHeight="1">
      <c r="A170" s="1"/>
      <c r="B170" s="3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40"/>
      <c r="P170" s="17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8.75" customHeight="1">
      <c r="A171" s="1"/>
      <c r="B171" s="3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40"/>
      <c r="P171" s="17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8.75" customHeight="1">
      <c r="A172" s="1"/>
      <c r="B172" s="3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40"/>
      <c r="P172" s="17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8.75" customHeight="1">
      <c r="A173" s="1"/>
      <c r="B173" s="3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40"/>
      <c r="P173" s="17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8.75" customHeight="1">
      <c r="A174" s="1"/>
      <c r="B174" s="3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40"/>
      <c r="P174" s="17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8.75" customHeight="1">
      <c r="A175" s="1"/>
      <c r="B175" s="3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40"/>
      <c r="P175" s="17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8.75" customHeight="1">
      <c r="A176" s="1"/>
      <c r="B176" s="3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40"/>
      <c r="P176" s="17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8.75" customHeight="1">
      <c r="A177" s="1"/>
      <c r="B177" s="3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40"/>
      <c r="P177" s="17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8.75" customHeight="1">
      <c r="A178" s="1"/>
      <c r="B178" s="3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40"/>
      <c r="P178" s="17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8.75" customHeight="1">
      <c r="A179" s="1"/>
      <c r="B179" s="3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40"/>
      <c r="P179" s="17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8.75" customHeight="1">
      <c r="A180" s="1"/>
      <c r="B180" s="3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40"/>
      <c r="P180" s="17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8.75" customHeight="1">
      <c r="A181" s="1"/>
      <c r="B181" s="3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40"/>
      <c r="P181" s="17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8.75" customHeight="1">
      <c r="A182" s="1"/>
      <c r="B182" s="3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40"/>
      <c r="P182" s="17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8.75" customHeight="1">
      <c r="A183" s="1"/>
      <c r="B183" s="3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40"/>
      <c r="P183" s="17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8.75" customHeight="1">
      <c r="A184" s="1"/>
      <c r="B184" s="3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40"/>
      <c r="P184" s="17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8.75" customHeight="1">
      <c r="A185" s="1"/>
      <c r="B185" s="3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40"/>
      <c r="P185" s="17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8.75" customHeight="1">
      <c r="A186" s="1"/>
      <c r="B186" s="3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40"/>
      <c r="P186" s="17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8.75" customHeight="1">
      <c r="A187" s="1"/>
      <c r="B187" s="3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40"/>
      <c r="P187" s="17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8.75" customHeight="1">
      <c r="A188" s="1"/>
      <c r="B188" s="3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40"/>
      <c r="P188" s="17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8.75" customHeight="1">
      <c r="A189" s="1"/>
      <c r="B189" s="3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40"/>
      <c r="P189" s="17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8.75" customHeight="1">
      <c r="A190" s="1"/>
      <c r="B190" s="3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40"/>
      <c r="P190" s="17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8.75" customHeight="1">
      <c r="A191" s="1"/>
      <c r="B191" s="3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40"/>
      <c r="P191" s="17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8.75" customHeight="1">
      <c r="A192" s="1"/>
      <c r="B192" s="3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40"/>
      <c r="P192" s="17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8.75" customHeight="1">
      <c r="A193" s="1"/>
      <c r="B193" s="3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40"/>
      <c r="P193" s="17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8.75" customHeight="1">
      <c r="A194" s="1"/>
      <c r="B194" s="3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40"/>
      <c r="P194" s="17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8.75" customHeight="1">
      <c r="A195" s="1"/>
      <c r="B195" s="3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40"/>
      <c r="P195" s="17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8.75" customHeight="1">
      <c r="A196" s="1"/>
      <c r="B196" s="3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40"/>
      <c r="P196" s="17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8.75" customHeight="1">
      <c r="A197" s="1"/>
      <c r="B197" s="3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40"/>
      <c r="P197" s="17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8.75" customHeight="1">
      <c r="A198" s="1"/>
      <c r="B198" s="3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40"/>
      <c r="P198" s="17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8.75" customHeight="1">
      <c r="A199" s="1"/>
      <c r="B199" s="3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40"/>
      <c r="P199" s="17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8.75" customHeight="1">
      <c r="A200" s="1"/>
      <c r="B200" s="3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40"/>
      <c r="P200" s="17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8.75" customHeight="1">
      <c r="A201" s="1"/>
      <c r="B201" s="3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40"/>
      <c r="P201" s="17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8.75" customHeight="1">
      <c r="A202" s="1"/>
      <c r="B202" s="3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40"/>
      <c r="P202" s="17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8.75" customHeight="1">
      <c r="A203" s="1"/>
      <c r="B203" s="3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40"/>
      <c r="P203" s="17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8.75" customHeight="1">
      <c r="A204" s="1"/>
      <c r="B204" s="3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40"/>
      <c r="P204" s="17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8.75" customHeight="1">
      <c r="A205" s="1"/>
      <c r="B205" s="3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40"/>
      <c r="P205" s="17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8.75" customHeight="1">
      <c r="A206" s="1"/>
      <c r="B206" s="3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40"/>
      <c r="P206" s="17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8.75" customHeight="1">
      <c r="A207" s="1"/>
      <c r="B207" s="3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40"/>
      <c r="P207" s="17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8.75" customHeight="1">
      <c r="A208" s="1"/>
      <c r="B208" s="3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40"/>
      <c r="P208" s="17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8.75" customHeight="1">
      <c r="A209" s="1"/>
      <c r="B209" s="3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40"/>
      <c r="P209" s="17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8.75" customHeight="1">
      <c r="A210" s="1"/>
      <c r="B210" s="3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40"/>
      <c r="P210" s="17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8.75" customHeight="1">
      <c r="A211" s="1"/>
      <c r="B211" s="3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40"/>
      <c r="P211" s="17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8.75" customHeight="1">
      <c r="A212" s="1"/>
      <c r="B212" s="3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40"/>
      <c r="P212" s="17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8.75" customHeight="1">
      <c r="A213" s="1"/>
      <c r="B213" s="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40"/>
      <c r="P213" s="17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8.75" customHeight="1">
      <c r="A214" s="1"/>
      <c r="B214" s="3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40"/>
      <c r="P214" s="17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8.75" customHeight="1">
      <c r="A215" s="1"/>
      <c r="B215" s="3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40"/>
      <c r="P215" s="17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8.75" customHeight="1">
      <c r="A216" s="1"/>
      <c r="B216" s="3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40"/>
      <c r="P216" s="17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8.75" customHeight="1">
      <c r="A217" s="1"/>
      <c r="B217" s="3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40"/>
      <c r="P217" s="17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8.75" customHeight="1">
      <c r="A218" s="1"/>
      <c r="B218" s="3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40"/>
      <c r="P218" s="17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8.75" customHeight="1">
      <c r="A219" s="1"/>
      <c r="B219" s="3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40"/>
      <c r="P219" s="17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8.75" customHeight="1">
      <c r="A220" s="1"/>
      <c r="B220" s="3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40"/>
      <c r="P220" s="17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8.75" customHeight="1">
      <c r="A221" s="1"/>
      <c r="B221" s="3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40"/>
      <c r="P221" s="17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8.75" customHeight="1">
      <c r="A222" s="1"/>
      <c r="B222" s="3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40"/>
      <c r="P222" s="17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8.75" customHeight="1">
      <c r="A223" s="1"/>
      <c r="B223" s="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40"/>
      <c r="P223" s="17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8.75" customHeight="1">
      <c r="A224" s="1"/>
      <c r="B224" s="3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40"/>
      <c r="P224" s="17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8.75" customHeight="1">
      <c r="A225" s="1"/>
      <c r="B225" s="3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40"/>
      <c r="P225" s="17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8.75" customHeight="1">
      <c r="A226" s="1"/>
      <c r="B226" s="3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40"/>
      <c r="P226" s="17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8.75" customHeight="1">
      <c r="A227" s="1"/>
      <c r="B227" s="3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40"/>
      <c r="P227" s="17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8.75" customHeight="1">
      <c r="A228" s="1"/>
      <c r="B228" s="3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40"/>
      <c r="P228" s="17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8.75" customHeight="1">
      <c r="A229" s="1"/>
      <c r="B229" s="3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40"/>
      <c r="P229" s="17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8.75" customHeight="1">
      <c r="A230" s="1"/>
      <c r="B230" s="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40"/>
      <c r="P230" s="17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8.75" customHeight="1">
      <c r="A231" s="1"/>
      <c r="B231" s="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40"/>
      <c r="P231" s="17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8.75" customHeight="1">
      <c r="A232" s="1"/>
      <c r="B232" s="3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40"/>
      <c r="P232" s="17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8.75" customHeight="1">
      <c r="A233" s="1"/>
      <c r="B233" s="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40"/>
      <c r="P233" s="17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8.75" customHeight="1">
      <c r="A234" s="1"/>
      <c r="B234" s="3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40"/>
      <c r="P234" s="17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8.75" customHeight="1">
      <c r="A235" s="1"/>
      <c r="B235" s="3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40"/>
      <c r="P235" s="17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8.75" customHeight="1">
      <c r="A236" s="1"/>
      <c r="B236" s="3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40"/>
      <c r="P236" s="17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8.75" customHeight="1">
      <c r="A237" s="1"/>
      <c r="B237" s="3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40"/>
      <c r="P237" s="17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8.75" customHeight="1">
      <c r="A238" s="1"/>
      <c r="B238" s="3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40"/>
      <c r="P238" s="17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8.75" customHeight="1">
      <c r="A239" s="1"/>
      <c r="B239" s="3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40"/>
      <c r="P239" s="17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8.75" customHeight="1">
      <c r="A240" s="1"/>
      <c r="B240" s="3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40"/>
      <c r="P240" s="17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8.75" customHeight="1">
      <c r="A241" s="1"/>
      <c r="B241" s="3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40"/>
      <c r="P241" s="17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8.75" customHeight="1">
      <c r="A242" s="1"/>
      <c r="B242" s="3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40"/>
      <c r="P242" s="17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8.75" customHeight="1">
      <c r="A243" s="1"/>
      <c r="B243" s="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40"/>
      <c r="P243" s="17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8.75" customHeight="1">
      <c r="A244" s="1"/>
      <c r="B244" s="3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40"/>
      <c r="P244" s="17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8.75" customHeight="1">
      <c r="A245" s="1"/>
      <c r="B245" s="3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40"/>
      <c r="P245" s="17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8.75" customHeight="1">
      <c r="A246" s="1"/>
      <c r="B246" s="3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40"/>
      <c r="P246" s="17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8.75" customHeight="1">
      <c r="A247" s="1"/>
      <c r="B247" s="3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40"/>
      <c r="P247" s="17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8.75" customHeight="1">
      <c r="A248" s="1"/>
      <c r="B248" s="3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40"/>
      <c r="P248" s="17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8.75" customHeight="1">
      <c r="A249" s="1"/>
      <c r="B249" s="3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40"/>
      <c r="P249" s="17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8.75" customHeight="1">
      <c r="A250" s="1"/>
      <c r="B250" s="3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40"/>
      <c r="P250" s="17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8.75" customHeight="1">
      <c r="A251" s="1"/>
      <c r="B251" s="3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40"/>
      <c r="P251" s="17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8.75" customHeight="1">
      <c r="A252" s="1"/>
      <c r="B252" s="3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40"/>
      <c r="P252" s="17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8.75" customHeight="1">
      <c r="A253" s="1"/>
      <c r="B253" s="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40"/>
      <c r="P253" s="17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8.75" customHeight="1">
      <c r="A254" s="1"/>
      <c r="B254" s="3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40"/>
      <c r="P254" s="17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8.75" customHeight="1">
      <c r="A255" s="1"/>
      <c r="B255" s="3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40"/>
      <c r="P255" s="17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8.75" customHeight="1">
      <c r="A256" s="1"/>
      <c r="B256" s="3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40"/>
      <c r="P256" s="17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8.75" customHeight="1">
      <c r="A257" s="1"/>
      <c r="B257" s="3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40"/>
      <c r="P257" s="17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8.75" customHeight="1">
      <c r="A258" s="1"/>
      <c r="B258" s="3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40"/>
      <c r="P258" s="17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8.75" customHeight="1">
      <c r="A259" s="1"/>
      <c r="B259" s="3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40"/>
      <c r="P259" s="17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8.75" customHeight="1">
      <c r="A260" s="1"/>
      <c r="B260" s="3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40"/>
      <c r="P260" s="17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8.75" customHeight="1">
      <c r="A261" s="1"/>
      <c r="B261" s="3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40"/>
      <c r="P261" s="17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8.75" customHeight="1">
      <c r="A262" s="1"/>
      <c r="B262" s="3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40"/>
      <c r="P262" s="17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8.75" customHeight="1">
      <c r="A263" s="1"/>
      <c r="B263" s="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40"/>
      <c r="P263" s="17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8.75" customHeight="1">
      <c r="A264" s="1"/>
      <c r="B264" s="3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40"/>
      <c r="P264" s="17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8.75" customHeight="1">
      <c r="A265" s="1"/>
      <c r="B265" s="3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40"/>
      <c r="P265" s="17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8.75" customHeight="1">
      <c r="A266" s="1"/>
      <c r="B266" s="3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40"/>
      <c r="P266" s="17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8.75" customHeight="1">
      <c r="A267" s="1"/>
      <c r="B267" s="3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40"/>
      <c r="P267" s="17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8.75" customHeight="1">
      <c r="A268" s="1"/>
      <c r="B268" s="3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40"/>
      <c r="P268" s="17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8.75" customHeight="1">
      <c r="A269" s="1"/>
      <c r="B269" s="3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40"/>
      <c r="P269" s="17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8.75" customHeight="1">
      <c r="A270" s="1"/>
      <c r="B270" s="3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40"/>
      <c r="P270" s="17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8.75" customHeight="1">
      <c r="A271" s="1"/>
      <c r="B271" s="3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40"/>
      <c r="P271" s="17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8.75" customHeight="1">
      <c r="A272" s="1"/>
      <c r="B272" s="3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40"/>
      <c r="P272" s="17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8.75" customHeight="1">
      <c r="A273" s="1"/>
      <c r="B273" s="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40"/>
      <c r="P273" s="17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8.75" customHeight="1">
      <c r="A274" s="1"/>
      <c r="B274" s="3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40"/>
      <c r="P274" s="17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8.75" customHeight="1">
      <c r="A275" s="1"/>
      <c r="B275" s="3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40"/>
      <c r="P275" s="17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8.75" customHeight="1">
      <c r="A276" s="1"/>
      <c r="B276" s="3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40"/>
      <c r="P276" s="17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8.75" customHeight="1">
      <c r="A277" s="1"/>
      <c r="B277" s="3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40"/>
      <c r="P277" s="17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8.75" customHeight="1">
      <c r="A278" s="1"/>
      <c r="B278" s="3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40"/>
      <c r="P278" s="17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8.75" customHeight="1">
      <c r="A279" s="1"/>
      <c r="B279" s="3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40"/>
      <c r="P279" s="17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8.75" customHeight="1">
      <c r="A280" s="1"/>
      <c r="B280" s="3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40"/>
      <c r="P280" s="17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8.75" customHeight="1">
      <c r="A281" s="1"/>
      <c r="B281" s="3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40"/>
      <c r="P281" s="17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8.75" customHeight="1">
      <c r="A282" s="1"/>
      <c r="B282" s="3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40"/>
      <c r="P282" s="17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8.75" customHeight="1">
      <c r="A283" s="1"/>
      <c r="B283" s="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40"/>
      <c r="P283" s="17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8.75" customHeight="1">
      <c r="A284" s="1"/>
      <c r="B284" s="3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40"/>
      <c r="P284" s="17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8.75" customHeight="1">
      <c r="A285" s="1"/>
      <c r="B285" s="3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40"/>
      <c r="P285" s="17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8.75" customHeight="1">
      <c r="A286" s="1"/>
      <c r="B286" s="3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40"/>
      <c r="P286" s="17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8.75" customHeight="1">
      <c r="A287" s="1"/>
      <c r="B287" s="3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40"/>
      <c r="P287" s="17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8.75" customHeight="1">
      <c r="A288" s="1"/>
      <c r="B288" s="3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40"/>
      <c r="P288" s="17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8.75" customHeight="1">
      <c r="A289" s="1"/>
      <c r="B289" s="3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40"/>
      <c r="P289" s="17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8.75" customHeight="1">
      <c r="A290" s="1"/>
      <c r="B290" s="3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40"/>
      <c r="P290" s="17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8.75" customHeight="1">
      <c r="A291" s="1"/>
      <c r="B291" s="3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40"/>
      <c r="P291" s="17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8.75" customHeight="1">
      <c r="A292" s="1"/>
      <c r="B292" s="3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40"/>
      <c r="P292" s="17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8.75" customHeight="1">
      <c r="A293" s="1"/>
      <c r="B293" s="3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40"/>
      <c r="P293" s="17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8.75" customHeight="1">
      <c r="A294" s="1"/>
      <c r="B294" s="3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40"/>
      <c r="P294" s="17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8.75" customHeight="1">
      <c r="A295" s="1"/>
      <c r="B295" s="3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40"/>
      <c r="P295" s="17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8.75" customHeight="1">
      <c r="A296" s="1"/>
      <c r="B296" s="3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40"/>
      <c r="P296" s="17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8.75" customHeight="1">
      <c r="A297" s="1"/>
      <c r="B297" s="3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40"/>
      <c r="P297" s="17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8.75" customHeight="1">
      <c r="A298" s="1"/>
      <c r="B298" s="3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40"/>
      <c r="P298" s="17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8.75" customHeight="1">
      <c r="A299" s="1"/>
      <c r="B299" s="3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40"/>
      <c r="P299" s="17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8.75" customHeight="1">
      <c r="A300" s="1"/>
      <c r="B300" s="3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40"/>
      <c r="P300" s="17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8.75" customHeight="1">
      <c r="A301" s="1"/>
      <c r="B301" s="3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40"/>
      <c r="P301" s="17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8.75" customHeight="1">
      <c r="A302" s="1"/>
      <c r="B302" s="3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40"/>
      <c r="P302" s="17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8.75" customHeight="1">
      <c r="A303" s="1"/>
      <c r="B303" s="3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40"/>
      <c r="P303" s="17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8.75" customHeight="1">
      <c r="A304" s="1"/>
      <c r="B304" s="3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40"/>
      <c r="P304" s="17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8.75" customHeight="1">
      <c r="A305" s="1"/>
      <c r="B305" s="3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40"/>
      <c r="P305" s="17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8.75" customHeight="1">
      <c r="A306" s="1"/>
      <c r="B306" s="3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40"/>
      <c r="P306" s="17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8.75" customHeight="1">
      <c r="A307" s="1"/>
      <c r="B307" s="3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40"/>
      <c r="P307" s="17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8.75" customHeight="1">
      <c r="A308" s="1"/>
      <c r="B308" s="3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40"/>
      <c r="P308" s="17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8.75" customHeight="1">
      <c r="A309" s="1"/>
      <c r="B309" s="3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40"/>
      <c r="P309" s="17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8.75" customHeight="1">
      <c r="A310" s="1"/>
      <c r="B310" s="3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40"/>
      <c r="P310" s="17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8.75" customHeight="1">
      <c r="A311" s="1"/>
      <c r="B311" s="3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40"/>
      <c r="P311" s="17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8.75" customHeight="1">
      <c r="A312" s="1"/>
      <c r="B312" s="3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40"/>
      <c r="P312" s="17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8.75" customHeight="1">
      <c r="A313" s="1"/>
      <c r="B313" s="3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40"/>
      <c r="P313" s="17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8.75" customHeight="1">
      <c r="A314" s="1"/>
      <c r="B314" s="3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40"/>
      <c r="P314" s="17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8.75" customHeight="1">
      <c r="A315" s="1"/>
      <c r="B315" s="3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40"/>
      <c r="P315" s="17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8.75" customHeight="1">
      <c r="A316" s="1"/>
      <c r="B316" s="3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40"/>
      <c r="P316" s="17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8.75" customHeight="1">
      <c r="A317" s="1"/>
      <c r="B317" s="3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40"/>
      <c r="P317" s="17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8.75" customHeight="1">
      <c r="A318" s="1"/>
      <c r="B318" s="3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40"/>
      <c r="P318" s="17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8.75" customHeight="1">
      <c r="A319" s="1"/>
      <c r="B319" s="3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40"/>
      <c r="P319" s="17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8.75" customHeight="1">
      <c r="A320" s="1"/>
      <c r="B320" s="3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40"/>
      <c r="P320" s="17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8.75" customHeight="1">
      <c r="A321" s="1"/>
      <c r="B321" s="3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40"/>
      <c r="P321" s="17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8.75" customHeight="1">
      <c r="A322" s="1"/>
      <c r="B322" s="3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40"/>
      <c r="P322" s="17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8.75" customHeight="1">
      <c r="A323" s="1"/>
      <c r="B323" s="3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40"/>
      <c r="P323" s="17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8.75" customHeight="1">
      <c r="A324" s="1"/>
      <c r="B324" s="3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40"/>
      <c r="P324" s="17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8.75" customHeight="1">
      <c r="A325" s="1"/>
      <c r="B325" s="3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40"/>
      <c r="P325" s="17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8.75" customHeight="1">
      <c r="A326" s="1"/>
      <c r="B326" s="3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40"/>
      <c r="P326" s="17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8.75" customHeight="1">
      <c r="A327" s="1"/>
      <c r="B327" s="3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40"/>
      <c r="P327" s="17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8.75" customHeight="1">
      <c r="A328" s="1"/>
      <c r="B328" s="3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40"/>
      <c r="P328" s="17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8.75" customHeight="1">
      <c r="A329" s="1"/>
      <c r="B329" s="3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40"/>
      <c r="P329" s="17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8.75" customHeight="1">
      <c r="A330" s="1"/>
      <c r="B330" s="3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40"/>
      <c r="P330" s="17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8.75" customHeight="1">
      <c r="A331" s="1"/>
      <c r="B331" s="3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40"/>
      <c r="P331" s="17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8.75" customHeight="1">
      <c r="A332" s="1"/>
      <c r="B332" s="3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40"/>
      <c r="P332" s="17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8.75" customHeight="1">
      <c r="A333" s="1"/>
      <c r="B333" s="3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40"/>
      <c r="P333" s="17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8.75" customHeight="1">
      <c r="A334" s="1"/>
      <c r="B334" s="3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40"/>
      <c r="P334" s="17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8.75" customHeight="1">
      <c r="A335" s="1"/>
      <c r="B335" s="3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40"/>
      <c r="P335" s="17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8.75" customHeight="1">
      <c r="A336" s="1"/>
      <c r="B336" s="3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40"/>
      <c r="P336" s="17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8.75" customHeight="1">
      <c r="A337" s="1"/>
      <c r="B337" s="3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40"/>
      <c r="P337" s="17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8.75" customHeight="1">
      <c r="A338" s="1"/>
      <c r="B338" s="3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40"/>
      <c r="P338" s="17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8.75" customHeight="1">
      <c r="A339" s="1"/>
      <c r="B339" s="3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40"/>
      <c r="P339" s="17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8.75" customHeight="1">
      <c r="A340" s="1"/>
      <c r="B340" s="3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40"/>
      <c r="P340" s="17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8.75" customHeight="1">
      <c r="A341" s="1"/>
      <c r="B341" s="3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40"/>
      <c r="P341" s="17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8.75" customHeight="1">
      <c r="A342" s="1"/>
      <c r="B342" s="3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40"/>
      <c r="P342" s="17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8.75" customHeight="1">
      <c r="A343" s="1"/>
      <c r="B343" s="3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40"/>
      <c r="P343" s="17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8.75" customHeight="1">
      <c r="A344" s="1"/>
      <c r="B344" s="3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40"/>
      <c r="P344" s="17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8.75" customHeight="1">
      <c r="A345" s="1"/>
      <c r="B345" s="3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40"/>
      <c r="P345" s="17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8.75" customHeight="1">
      <c r="A346" s="1"/>
      <c r="B346" s="3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40"/>
      <c r="P346" s="17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8.75" customHeight="1">
      <c r="A347" s="1"/>
      <c r="B347" s="3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40"/>
      <c r="P347" s="17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8.75" customHeight="1">
      <c r="A348" s="1"/>
      <c r="B348" s="3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40"/>
      <c r="P348" s="17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8.75" customHeight="1">
      <c r="A349" s="1"/>
      <c r="B349" s="3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40"/>
      <c r="P349" s="17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8.75" customHeight="1">
      <c r="A350" s="1"/>
      <c r="B350" s="3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40"/>
      <c r="P350" s="17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8.75" customHeight="1">
      <c r="A351" s="1"/>
      <c r="B351" s="3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40"/>
      <c r="P351" s="17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8.75" customHeight="1">
      <c r="A352" s="1"/>
      <c r="B352" s="3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40"/>
      <c r="P352" s="17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8.75" customHeight="1">
      <c r="A353" s="1"/>
      <c r="B353" s="3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40"/>
      <c r="P353" s="17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8.75" customHeight="1">
      <c r="A354" s="1"/>
      <c r="B354" s="3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40"/>
      <c r="P354" s="17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8.75" customHeight="1">
      <c r="A355" s="1"/>
      <c r="B355" s="3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40"/>
      <c r="P355" s="17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8.75" customHeight="1">
      <c r="A356" s="1"/>
      <c r="B356" s="3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40"/>
      <c r="P356" s="17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8.75" customHeight="1">
      <c r="A357" s="1"/>
      <c r="B357" s="3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40"/>
      <c r="P357" s="17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8.75" customHeight="1">
      <c r="A358" s="1"/>
      <c r="B358" s="3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40"/>
      <c r="P358" s="17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8.75" customHeight="1">
      <c r="A359" s="1"/>
      <c r="B359" s="3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40"/>
      <c r="P359" s="17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8.75" customHeight="1">
      <c r="A360" s="1"/>
      <c r="B360" s="3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40"/>
      <c r="P360" s="17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8.75" customHeight="1">
      <c r="A361" s="1"/>
      <c r="B361" s="3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40"/>
      <c r="P361" s="17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8.75" customHeight="1">
      <c r="A362" s="1"/>
      <c r="B362" s="3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40"/>
      <c r="P362" s="17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8.75" customHeight="1">
      <c r="A363" s="1"/>
      <c r="B363" s="3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40"/>
      <c r="P363" s="17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8.75" customHeight="1">
      <c r="A364" s="1"/>
      <c r="B364" s="3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40"/>
      <c r="P364" s="17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8.75" customHeight="1">
      <c r="A365" s="1"/>
      <c r="B365" s="3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40"/>
      <c r="P365" s="17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8.75" customHeight="1">
      <c r="A366" s="1"/>
      <c r="B366" s="3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40"/>
      <c r="P366" s="17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8.75" customHeight="1">
      <c r="A367" s="1"/>
      <c r="B367" s="3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40"/>
      <c r="P367" s="17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8.75" customHeight="1">
      <c r="A368" s="1"/>
      <c r="B368" s="3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40"/>
      <c r="P368" s="17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8.75" customHeight="1">
      <c r="A369" s="1"/>
      <c r="B369" s="3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40"/>
      <c r="P369" s="17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8.75" customHeight="1">
      <c r="A370" s="1"/>
      <c r="B370" s="3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40"/>
      <c r="P370" s="17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8.75" customHeight="1">
      <c r="A371" s="1"/>
      <c r="B371" s="3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40"/>
      <c r="P371" s="17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8.75" customHeight="1">
      <c r="A372" s="1"/>
      <c r="B372" s="3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40"/>
      <c r="P372" s="17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8.75" customHeight="1">
      <c r="A373" s="1"/>
      <c r="B373" s="3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40"/>
      <c r="P373" s="17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8.75" customHeight="1">
      <c r="A374" s="1"/>
      <c r="B374" s="3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40"/>
      <c r="P374" s="17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8.75" customHeight="1">
      <c r="A375" s="1"/>
      <c r="B375" s="3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40"/>
      <c r="P375" s="17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8.75" customHeight="1">
      <c r="A376" s="1"/>
      <c r="B376" s="3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40"/>
      <c r="P376" s="17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8.75" customHeight="1">
      <c r="A377" s="1"/>
      <c r="B377" s="3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40"/>
      <c r="P377" s="17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8.75" customHeight="1">
      <c r="A378" s="1"/>
      <c r="B378" s="3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40"/>
      <c r="P378" s="17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8.75" customHeight="1">
      <c r="A379" s="1"/>
      <c r="B379" s="3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40"/>
      <c r="P379" s="17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8.75" customHeight="1">
      <c r="A380" s="1"/>
      <c r="B380" s="3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40"/>
      <c r="P380" s="17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8.75" customHeight="1">
      <c r="A381" s="1"/>
      <c r="B381" s="3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40"/>
      <c r="P381" s="17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8.75" customHeight="1">
      <c r="A382" s="1"/>
      <c r="B382" s="3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40"/>
      <c r="P382" s="17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8.75" customHeight="1">
      <c r="A383" s="1"/>
      <c r="B383" s="3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40"/>
      <c r="P383" s="17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8.75" customHeight="1">
      <c r="A384" s="1"/>
      <c r="B384" s="3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40"/>
      <c r="P384" s="17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8.75" customHeight="1">
      <c r="A385" s="1"/>
      <c r="B385" s="3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40"/>
      <c r="P385" s="17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8.75" customHeight="1">
      <c r="A386" s="1"/>
      <c r="B386" s="3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40"/>
      <c r="P386" s="17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8.75" customHeight="1">
      <c r="A387" s="1"/>
      <c r="B387" s="3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40"/>
      <c r="P387" s="17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8.75" customHeight="1">
      <c r="A388" s="1"/>
      <c r="B388" s="3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40"/>
      <c r="P388" s="17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8.75" customHeight="1">
      <c r="A389" s="1"/>
      <c r="B389" s="3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40"/>
      <c r="P389" s="17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8.75" customHeight="1">
      <c r="A390" s="1"/>
      <c r="B390" s="3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40"/>
      <c r="P390" s="17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8.75" customHeight="1">
      <c r="A391" s="1"/>
      <c r="B391" s="3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40"/>
      <c r="P391" s="17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8.75" customHeight="1">
      <c r="A392" s="1"/>
      <c r="B392" s="3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40"/>
      <c r="P392" s="17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8.75" customHeight="1">
      <c r="A393" s="1"/>
      <c r="B393" s="3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40"/>
      <c r="P393" s="17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8.75" customHeight="1">
      <c r="A394" s="1"/>
      <c r="B394" s="3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40"/>
      <c r="P394" s="17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8.75" customHeight="1">
      <c r="A395" s="1"/>
      <c r="B395" s="3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40"/>
      <c r="P395" s="17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8.75" customHeight="1">
      <c r="A396" s="1"/>
      <c r="B396" s="3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40"/>
      <c r="P396" s="17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8.75" customHeight="1">
      <c r="A397" s="1"/>
      <c r="B397" s="3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40"/>
      <c r="P397" s="17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8.75" customHeight="1">
      <c r="A398" s="1"/>
      <c r="B398" s="3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40"/>
      <c r="P398" s="17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8.75" customHeight="1">
      <c r="A399" s="1"/>
      <c r="B399" s="3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40"/>
      <c r="P399" s="17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8.75" customHeight="1">
      <c r="A400" s="1"/>
      <c r="B400" s="3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40"/>
      <c r="P400" s="17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8.75" customHeight="1">
      <c r="A401" s="1"/>
      <c r="B401" s="3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40"/>
      <c r="P401" s="17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8.75" customHeight="1">
      <c r="A402" s="1"/>
      <c r="B402" s="3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40"/>
      <c r="P402" s="17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8.75" customHeight="1">
      <c r="A403" s="1"/>
      <c r="B403" s="3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40"/>
      <c r="P403" s="17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8.75" customHeight="1">
      <c r="A404" s="1"/>
      <c r="B404" s="3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40"/>
      <c r="P404" s="17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8.75" customHeight="1">
      <c r="A405" s="1"/>
      <c r="B405" s="3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40"/>
      <c r="P405" s="17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8.75" customHeight="1">
      <c r="A406" s="1"/>
      <c r="B406" s="3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40"/>
      <c r="P406" s="17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8.75" customHeight="1">
      <c r="A407" s="1"/>
      <c r="B407" s="3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40"/>
      <c r="P407" s="17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8.75" customHeight="1">
      <c r="A408" s="1"/>
      <c r="B408" s="3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40"/>
      <c r="P408" s="17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8.75" customHeight="1">
      <c r="A409" s="1"/>
      <c r="B409" s="3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40"/>
      <c r="P409" s="17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8.75" customHeight="1">
      <c r="A410" s="1"/>
      <c r="B410" s="3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40"/>
      <c r="P410" s="17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8.75" customHeight="1">
      <c r="A411" s="1"/>
      <c r="B411" s="3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40"/>
      <c r="P411" s="17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8.75" customHeight="1">
      <c r="A412" s="1"/>
      <c r="B412" s="3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40"/>
      <c r="P412" s="17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8.75" customHeight="1">
      <c r="A413" s="1"/>
      <c r="B413" s="3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40"/>
      <c r="P413" s="17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8.75" customHeight="1">
      <c r="A414" s="1"/>
      <c r="B414" s="3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40"/>
      <c r="P414" s="17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8.75" customHeight="1">
      <c r="A415" s="1"/>
      <c r="B415" s="3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40"/>
      <c r="P415" s="17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8.75" customHeight="1">
      <c r="A416" s="1"/>
      <c r="B416" s="3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40"/>
      <c r="P416" s="17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8.75" customHeight="1">
      <c r="A417" s="1"/>
      <c r="B417" s="3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40"/>
      <c r="P417" s="17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8.75" customHeight="1">
      <c r="A418" s="1"/>
      <c r="B418" s="3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40"/>
      <c r="P418" s="17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8.75" customHeight="1">
      <c r="A419" s="1"/>
      <c r="B419" s="3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40"/>
      <c r="P419" s="17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8.75" customHeight="1">
      <c r="A420" s="1"/>
      <c r="B420" s="3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40"/>
      <c r="P420" s="17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8.75" customHeight="1">
      <c r="A421" s="1"/>
      <c r="B421" s="3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40"/>
      <c r="P421" s="17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8.75" customHeight="1">
      <c r="A422" s="1"/>
      <c r="B422" s="3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40"/>
      <c r="P422" s="17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8.75" customHeight="1">
      <c r="A423" s="1"/>
      <c r="B423" s="3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40"/>
      <c r="P423" s="17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8.75" customHeight="1">
      <c r="A424" s="1"/>
      <c r="B424" s="3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40"/>
      <c r="P424" s="17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8.75" customHeight="1">
      <c r="A425" s="1"/>
      <c r="B425" s="3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40"/>
      <c r="P425" s="17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8.75" customHeight="1">
      <c r="A426" s="1"/>
      <c r="B426" s="3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40"/>
      <c r="P426" s="17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8.75" customHeight="1">
      <c r="A427" s="1"/>
      <c r="B427" s="3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40"/>
      <c r="P427" s="17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8.75" customHeight="1">
      <c r="A428" s="1"/>
      <c r="B428" s="3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40"/>
      <c r="P428" s="17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8.75" customHeight="1">
      <c r="A429" s="1"/>
      <c r="B429" s="3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40"/>
      <c r="P429" s="17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8.75" customHeight="1">
      <c r="A430" s="1"/>
      <c r="B430" s="3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40"/>
      <c r="P430" s="17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8.75" customHeight="1">
      <c r="A431" s="1"/>
      <c r="B431" s="3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40"/>
      <c r="P431" s="17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8.75" customHeight="1">
      <c r="A432" s="1"/>
      <c r="B432" s="3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40"/>
      <c r="P432" s="17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8.75" customHeight="1">
      <c r="A433" s="1"/>
      <c r="B433" s="3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40"/>
      <c r="P433" s="17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8.75" customHeight="1">
      <c r="A434" s="1"/>
      <c r="B434" s="3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40"/>
      <c r="P434" s="17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8.75" customHeight="1">
      <c r="A435" s="1"/>
      <c r="B435" s="3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40"/>
      <c r="P435" s="17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8.75" customHeight="1">
      <c r="A436" s="1"/>
      <c r="B436" s="3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40"/>
      <c r="P436" s="17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8.75" customHeight="1">
      <c r="A437" s="1"/>
      <c r="B437" s="3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40"/>
      <c r="P437" s="17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8.75" customHeight="1">
      <c r="A438" s="1"/>
      <c r="B438" s="3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40"/>
      <c r="P438" s="17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8.75" customHeight="1">
      <c r="A439" s="1"/>
      <c r="B439" s="3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40"/>
      <c r="P439" s="17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8.75" customHeight="1">
      <c r="A440" s="1"/>
      <c r="B440" s="3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40"/>
      <c r="P440" s="17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8.75" customHeight="1">
      <c r="A441" s="1"/>
      <c r="B441" s="3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40"/>
      <c r="P441" s="17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8.75" customHeight="1">
      <c r="A442" s="1"/>
      <c r="B442" s="3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40"/>
      <c r="P442" s="17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8.75" customHeight="1">
      <c r="A443" s="1"/>
      <c r="B443" s="3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40"/>
      <c r="P443" s="17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8.75" customHeight="1">
      <c r="A444" s="1"/>
      <c r="B444" s="3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40"/>
      <c r="P444" s="17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8.75" customHeight="1">
      <c r="A445" s="1"/>
      <c r="B445" s="3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40"/>
      <c r="P445" s="17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8.75" customHeight="1">
      <c r="A446" s="1"/>
      <c r="B446" s="3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40"/>
      <c r="P446" s="17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8.75" customHeight="1">
      <c r="A447" s="1"/>
      <c r="B447" s="3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40"/>
      <c r="P447" s="17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8.75" customHeight="1">
      <c r="A448" s="1"/>
      <c r="B448" s="3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40"/>
      <c r="P448" s="17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8.75" customHeight="1">
      <c r="A449" s="1"/>
      <c r="B449" s="3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40"/>
      <c r="P449" s="17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8.75" customHeight="1">
      <c r="A450" s="1"/>
      <c r="B450" s="3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40"/>
      <c r="P450" s="17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8.75" customHeight="1">
      <c r="A451" s="1"/>
      <c r="B451" s="3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40"/>
      <c r="P451" s="17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8.75" customHeight="1">
      <c r="A452" s="1"/>
      <c r="B452" s="3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40"/>
      <c r="P452" s="17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8.75" customHeight="1">
      <c r="A453" s="1"/>
      <c r="B453" s="3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40"/>
      <c r="P453" s="17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8.75" customHeight="1">
      <c r="A454" s="1"/>
      <c r="B454" s="3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40"/>
      <c r="P454" s="17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8.75" customHeight="1">
      <c r="A455" s="1"/>
      <c r="B455" s="3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40"/>
      <c r="P455" s="17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8.75" customHeight="1">
      <c r="A456" s="1"/>
      <c r="B456" s="3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40"/>
      <c r="P456" s="17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8.75" customHeight="1">
      <c r="A457" s="1"/>
      <c r="B457" s="3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40"/>
      <c r="P457" s="17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8.75" customHeight="1">
      <c r="A458" s="1"/>
      <c r="B458" s="3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40"/>
      <c r="P458" s="17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8.75" customHeight="1">
      <c r="A459" s="1"/>
      <c r="B459" s="3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40"/>
      <c r="P459" s="17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8.75" customHeight="1">
      <c r="A460" s="1"/>
      <c r="B460" s="3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40"/>
      <c r="P460" s="17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8.75" customHeight="1">
      <c r="A461" s="1"/>
      <c r="B461" s="3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40"/>
      <c r="P461" s="17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8.75" customHeight="1">
      <c r="A462" s="1"/>
      <c r="B462" s="3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40"/>
      <c r="P462" s="17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8.75" customHeight="1">
      <c r="A463" s="1"/>
      <c r="B463" s="3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40"/>
      <c r="P463" s="17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8.75" customHeight="1">
      <c r="A464" s="1"/>
      <c r="B464" s="3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40"/>
      <c r="P464" s="17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8.75" customHeight="1">
      <c r="A465" s="1"/>
      <c r="B465" s="3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40"/>
      <c r="P465" s="17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8.75" customHeight="1">
      <c r="A466" s="1"/>
      <c r="B466" s="3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40"/>
      <c r="P466" s="17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8.75" customHeight="1">
      <c r="A467" s="1"/>
      <c r="B467" s="3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40"/>
      <c r="P467" s="17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8.75" customHeight="1">
      <c r="A468" s="1"/>
      <c r="B468" s="3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40"/>
      <c r="P468" s="17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8.75" customHeight="1">
      <c r="A469" s="1"/>
      <c r="B469" s="3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40"/>
      <c r="P469" s="17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8.75" customHeight="1">
      <c r="A470" s="1"/>
      <c r="B470" s="3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40"/>
      <c r="P470" s="17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8.75" customHeight="1">
      <c r="A471" s="1"/>
      <c r="B471" s="3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40"/>
      <c r="P471" s="17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8.75" customHeight="1">
      <c r="A472" s="1"/>
      <c r="B472" s="3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40"/>
      <c r="P472" s="17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8.75" customHeight="1">
      <c r="A473" s="1"/>
      <c r="B473" s="3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40"/>
      <c r="P473" s="17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8.75" customHeight="1">
      <c r="A474" s="1"/>
      <c r="B474" s="3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40"/>
      <c r="P474" s="17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8.75" customHeight="1">
      <c r="A475" s="1"/>
      <c r="B475" s="3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40"/>
      <c r="P475" s="17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8.75" customHeight="1">
      <c r="A476" s="1"/>
      <c r="B476" s="3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40"/>
      <c r="P476" s="17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8.75" customHeight="1">
      <c r="A477" s="1"/>
      <c r="B477" s="3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40"/>
      <c r="P477" s="17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8.75" customHeight="1">
      <c r="A478" s="1"/>
      <c r="B478" s="3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40"/>
      <c r="P478" s="17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8.75" customHeight="1">
      <c r="A479" s="1"/>
      <c r="B479" s="3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40"/>
      <c r="P479" s="17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8.75" customHeight="1">
      <c r="A480" s="1"/>
      <c r="B480" s="3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40"/>
      <c r="P480" s="17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8.75" customHeight="1">
      <c r="A481" s="1"/>
      <c r="B481" s="3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40"/>
      <c r="P481" s="17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8.75" customHeight="1">
      <c r="A482" s="1"/>
      <c r="B482" s="3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40"/>
      <c r="P482" s="17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8.75" customHeight="1">
      <c r="A483" s="1"/>
      <c r="B483" s="3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40"/>
      <c r="P483" s="17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8.75" customHeight="1">
      <c r="A484" s="1"/>
      <c r="B484" s="3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40"/>
      <c r="P484" s="17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8.75" customHeight="1">
      <c r="A485" s="1"/>
      <c r="B485" s="3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40"/>
      <c r="P485" s="17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8.75" customHeight="1">
      <c r="A486" s="1"/>
      <c r="B486" s="3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40"/>
      <c r="P486" s="17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8.75" customHeight="1">
      <c r="A487" s="1"/>
      <c r="B487" s="3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40"/>
      <c r="P487" s="17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8.75" customHeight="1">
      <c r="A488" s="1"/>
      <c r="B488" s="3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40"/>
      <c r="P488" s="17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8.75" customHeight="1">
      <c r="A489" s="1"/>
      <c r="B489" s="3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40"/>
      <c r="P489" s="17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8.75" customHeight="1">
      <c r="A490" s="1"/>
      <c r="B490" s="3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40"/>
      <c r="P490" s="17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8.75" customHeight="1">
      <c r="A491" s="1"/>
      <c r="B491" s="3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40"/>
      <c r="P491" s="17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8.75" customHeight="1">
      <c r="A492" s="1"/>
      <c r="B492" s="3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40"/>
      <c r="P492" s="17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8.75" customHeight="1">
      <c r="A493" s="1"/>
      <c r="B493" s="3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40"/>
      <c r="P493" s="17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8.75" customHeight="1">
      <c r="A494" s="1"/>
      <c r="B494" s="3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40"/>
      <c r="P494" s="17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8.75" customHeight="1">
      <c r="A495" s="1"/>
      <c r="B495" s="3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40"/>
      <c r="P495" s="17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8.75" customHeight="1">
      <c r="A496" s="1"/>
      <c r="B496" s="3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40"/>
      <c r="P496" s="17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8.75" customHeight="1">
      <c r="A497" s="1"/>
      <c r="B497" s="3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40"/>
      <c r="P497" s="17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8.75" customHeight="1">
      <c r="A498" s="1"/>
      <c r="B498" s="3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40"/>
      <c r="P498" s="17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8.75" customHeight="1">
      <c r="A499" s="1"/>
      <c r="B499" s="3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40"/>
      <c r="P499" s="17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8.75" customHeight="1">
      <c r="A500" s="1"/>
      <c r="B500" s="3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40"/>
      <c r="P500" s="17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8.75" customHeight="1">
      <c r="A501" s="1"/>
      <c r="B501" s="3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40"/>
      <c r="P501" s="17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8.75" customHeight="1">
      <c r="A502" s="1"/>
      <c r="B502" s="3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40"/>
      <c r="P502" s="17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8.75" customHeight="1">
      <c r="A503" s="1"/>
      <c r="B503" s="3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40"/>
      <c r="P503" s="17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8.75" customHeight="1">
      <c r="A504" s="1"/>
      <c r="B504" s="3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40"/>
      <c r="P504" s="17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8.75" customHeight="1">
      <c r="A505" s="1"/>
      <c r="B505" s="3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40"/>
      <c r="P505" s="17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8.75" customHeight="1">
      <c r="A506" s="1"/>
      <c r="B506" s="3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40"/>
      <c r="P506" s="17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8.75" customHeight="1">
      <c r="A507" s="1"/>
      <c r="B507" s="3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40"/>
      <c r="P507" s="17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8.75" customHeight="1">
      <c r="A508" s="1"/>
      <c r="B508" s="3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40"/>
      <c r="P508" s="17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8.75" customHeight="1">
      <c r="A509" s="1"/>
      <c r="B509" s="3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40"/>
      <c r="P509" s="17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8.75" customHeight="1">
      <c r="A510" s="1"/>
      <c r="B510" s="3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40"/>
      <c r="P510" s="17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8.75" customHeight="1">
      <c r="A511" s="1"/>
      <c r="B511" s="3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40"/>
      <c r="P511" s="17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8.75" customHeight="1">
      <c r="A512" s="1"/>
      <c r="B512" s="3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40"/>
      <c r="P512" s="17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8.75" customHeight="1">
      <c r="A513" s="1"/>
      <c r="B513" s="3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40"/>
      <c r="P513" s="17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8.75" customHeight="1">
      <c r="A514" s="1"/>
      <c r="B514" s="3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40"/>
      <c r="P514" s="17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8.75" customHeight="1">
      <c r="A515" s="1"/>
      <c r="B515" s="3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40"/>
      <c r="P515" s="17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8.75" customHeight="1">
      <c r="A516" s="1"/>
      <c r="B516" s="3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40"/>
      <c r="P516" s="17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8.75" customHeight="1">
      <c r="A517" s="1"/>
      <c r="B517" s="3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40"/>
      <c r="P517" s="17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8.75" customHeight="1">
      <c r="A518" s="1"/>
      <c r="B518" s="3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40"/>
      <c r="P518" s="17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8.75" customHeight="1">
      <c r="A519" s="1"/>
      <c r="B519" s="3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40"/>
      <c r="P519" s="17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8.75" customHeight="1">
      <c r="A520" s="1"/>
      <c r="B520" s="3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40"/>
      <c r="P520" s="17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8.75" customHeight="1">
      <c r="A521" s="1"/>
      <c r="B521" s="3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40"/>
      <c r="P521" s="17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8.75" customHeight="1">
      <c r="A522" s="1"/>
      <c r="B522" s="3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40"/>
      <c r="P522" s="17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8.75" customHeight="1">
      <c r="A523" s="1"/>
      <c r="B523" s="3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40"/>
      <c r="P523" s="17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8.75" customHeight="1">
      <c r="A524" s="1"/>
      <c r="B524" s="3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40"/>
      <c r="P524" s="17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8.75" customHeight="1">
      <c r="A525" s="1"/>
      <c r="B525" s="3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40"/>
      <c r="P525" s="17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8.75" customHeight="1">
      <c r="A526" s="1"/>
      <c r="B526" s="3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40"/>
      <c r="P526" s="17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8.75" customHeight="1">
      <c r="A527" s="1"/>
      <c r="B527" s="3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40"/>
      <c r="P527" s="17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8.75" customHeight="1">
      <c r="A528" s="1"/>
      <c r="B528" s="3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40"/>
      <c r="P528" s="17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8.75" customHeight="1">
      <c r="A529" s="1"/>
      <c r="B529" s="3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40"/>
      <c r="P529" s="17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8.75" customHeight="1">
      <c r="A530" s="1"/>
      <c r="B530" s="3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40"/>
      <c r="P530" s="17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8.75" customHeight="1">
      <c r="A531" s="1"/>
      <c r="B531" s="3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40"/>
      <c r="P531" s="17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8.75" customHeight="1">
      <c r="A532" s="1"/>
      <c r="B532" s="3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40"/>
      <c r="P532" s="17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8.75" customHeight="1">
      <c r="A533" s="1"/>
      <c r="B533" s="3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40"/>
      <c r="P533" s="17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8.75" customHeight="1">
      <c r="A534" s="1"/>
      <c r="B534" s="3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40"/>
      <c r="P534" s="17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8.75" customHeight="1">
      <c r="A535" s="1"/>
      <c r="B535" s="3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40"/>
      <c r="P535" s="17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8.75" customHeight="1">
      <c r="A536" s="1"/>
      <c r="B536" s="3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40"/>
      <c r="P536" s="17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8.75" customHeight="1">
      <c r="A537" s="1"/>
      <c r="B537" s="3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40"/>
      <c r="P537" s="17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8.75" customHeight="1">
      <c r="A538" s="1"/>
      <c r="B538" s="3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40"/>
      <c r="P538" s="17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8.75" customHeight="1">
      <c r="A539" s="1"/>
      <c r="B539" s="3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40"/>
      <c r="P539" s="17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8.75" customHeight="1">
      <c r="A540" s="1"/>
      <c r="B540" s="3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40"/>
      <c r="P540" s="17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8.75" customHeight="1">
      <c r="A541" s="1"/>
      <c r="B541" s="3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40"/>
      <c r="P541" s="17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8.75" customHeight="1">
      <c r="A542" s="1"/>
      <c r="B542" s="3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40"/>
      <c r="P542" s="17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8.75" customHeight="1">
      <c r="A543" s="1"/>
      <c r="B543" s="3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40"/>
      <c r="P543" s="17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8.75" customHeight="1">
      <c r="A544" s="1"/>
      <c r="B544" s="3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40"/>
      <c r="P544" s="17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8.75" customHeight="1">
      <c r="A545" s="1"/>
      <c r="B545" s="3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40"/>
      <c r="P545" s="17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8.75" customHeight="1">
      <c r="A546" s="1"/>
      <c r="B546" s="3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40"/>
      <c r="P546" s="17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8.75" customHeight="1">
      <c r="A547" s="1"/>
      <c r="B547" s="3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40"/>
      <c r="P547" s="17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8.75" customHeight="1">
      <c r="A548" s="1"/>
      <c r="B548" s="3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40"/>
      <c r="P548" s="17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8.75" customHeight="1">
      <c r="A549" s="1"/>
      <c r="B549" s="3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40"/>
      <c r="P549" s="17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8.75" customHeight="1">
      <c r="A550" s="1"/>
      <c r="B550" s="3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40"/>
      <c r="P550" s="17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8.75" customHeight="1">
      <c r="A551" s="1"/>
      <c r="B551" s="3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40"/>
      <c r="P551" s="17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8.75" customHeight="1">
      <c r="A552" s="1"/>
      <c r="B552" s="3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40"/>
      <c r="P552" s="17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8.75" customHeight="1">
      <c r="A553" s="1"/>
      <c r="B553" s="3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40"/>
      <c r="P553" s="17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8.75" customHeight="1">
      <c r="A554" s="1"/>
      <c r="B554" s="3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40"/>
      <c r="P554" s="17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8.75" customHeight="1">
      <c r="A555" s="1"/>
      <c r="B555" s="3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40"/>
      <c r="P555" s="17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8.75" customHeight="1">
      <c r="A556" s="1"/>
      <c r="B556" s="3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40"/>
      <c r="P556" s="17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8.75" customHeight="1">
      <c r="A557" s="1"/>
      <c r="B557" s="3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40"/>
      <c r="P557" s="17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8.75" customHeight="1">
      <c r="A558" s="1"/>
      <c r="B558" s="3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40"/>
      <c r="P558" s="17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8.75" customHeight="1">
      <c r="A559" s="1"/>
      <c r="B559" s="3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40"/>
      <c r="P559" s="17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8.75" customHeight="1">
      <c r="A560" s="1"/>
      <c r="B560" s="3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40"/>
      <c r="P560" s="17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8.75" customHeight="1">
      <c r="A561" s="1"/>
      <c r="B561" s="3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40"/>
      <c r="P561" s="17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8.75" customHeight="1">
      <c r="A562" s="1"/>
      <c r="B562" s="3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40"/>
      <c r="P562" s="17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8.75" customHeight="1">
      <c r="A563" s="1"/>
      <c r="B563" s="3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40"/>
      <c r="P563" s="17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8.75" customHeight="1">
      <c r="A564" s="1"/>
      <c r="B564" s="3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40"/>
      <c r="P564" s="17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8.75" customHeight="1">
      <c r="A565" s="1"/>
      <c r="B565" s="3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40"/>
      <c r="P565" s="17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8.75" customHeight="1">
      <c r="A566" s="1"/>
      <c r="B566" s="3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40"/>
      <c r="P566" s="17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8.75" customHeight="1">
      <c r="A567" s="1"/>
      <c r="B567" s="3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40"/>
      <c r="P567" s="17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8.75" customHeight="1">
      <c r="A568" s="1"/>
      <c r="B568" s="3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40"/>
      <c r="P568" s="17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8.75" customHeight="1">
      <c r="A569" s="1"/>
      <c r="B569" s="3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40"/>
      <c r="P569" s="17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8.75" customHeight="1">
      <c r="A570" s="1"/>
      <c r="B570" s="3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40"/>
      <c r="P570" s="17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8.75" customHeight="1">
      <c r="A571" s="1"/>
      <c r="B571" s="3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40"/>
      <c r="P571" s="17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8.75" customHeight="1">
      <c r="A572" s="1"/>
      <c r="B572" s="3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40"/>
      <c r="P572" s="17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8.75" customHeight="1">
      <c r="A573" s="1"/>
      <c r="B573" s="3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40"/>
      <c r="P573" s="17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8.75" customHeight="1">
      <c r="A574" s="1"/>
      <c r="B574" s="3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40"/>
      <c r="P574" s="17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8.75" customHeight="1">
      <c r="A575" s="1"/>
      <c r="B575" s="3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40"/>
      <c r="P575" s="17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8.75" customHeight="1">
      <c r="A576" s="1"/>
      <c r="B576" s="3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40"/>
      <c r="P576" s="17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8.75" customHeight="1">
      <c r="A577" s="1"/>
      <c r="B577" s="3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40"/>
      <c r="P577" s="17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8.75" customHeight="1">
      <c r="A578" s="1"/>
      <c r="B578" s="3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40"/>
      <c r="P578" s="17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8.75" customHeight="1">
      <c r="A579" s="1"/>
      <c r="B579" s="3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40"/>
      <c r="P579" s="17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8.75" customHeight="1">
      <c r="A580" s="1"/>
      <c r="B580" s="3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40"/>
      <c r="P580" s="17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8.75" customHeight="1">
      <c r="A581" s="1"/>
      <c r="B581" s="3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40"/>
      <c r="P581" s="17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8.75" customHeight="1">
      <c r="A582" s="1"/>
      <c r="B582" s="3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40"/>
      <c r="P582" s="17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8.75" customHeight="1">
      <c r="A583" s="1"/>
      <c r="B583" s="3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40"/>
      <c r="P583" s="17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8.75" customHeight="1">
      <c r="A584" s="1"/>
      <c r="B584" s="3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40"/>
      <c r="P584" s="17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8.75" customHeight="1">
      <c r="A585" s="1"/>
      <c r="B585" s="3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40"/>
      <c r="P585" s="17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8.75" customHeight="1">
      <c r="A586" s="1"/>
      <c r="B586" s="3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40"/>
      <c r="P586" s="17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8.75" customHeight="1">
      <c r="A587" s="1"/>
      <c r="B587" s="3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40"/>
      <c r="P587" s="17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8.75" customHeight="1">
      <c r="A588" s="1"/>
      <c r="B588" s="3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40"/>
      <c r="P588" s="17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8.75" customHeight="1">
      <c r="A589" s="1"/>
      <c r="B589" s="3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40"/>
      <c r="P589" s="17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8.75" customHeight="1">
      <c r="A590" s="1"/>
      <c r="B590" s="3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40"/>
      <c r="P590" s="17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8.75" customHeight="1">
      <c r="A591" s="1"/>
      <c r="B591" s="3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40"/>
      <c r="P591" s="17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8.75" customHeight="1">
      <c r="A592" s="1"/>
      <c r="B592" s="3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40"/>
      <c r="P592" s="17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8.75" customHeight="1">
      <c r="A593" s="1"/>
      <c r="B593" s="3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40"/>
      <c r="P593" s="17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8.75" customHeight="1">
      <c r="A594" s="1"/>
      <c r="B594" s="3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40"/>
      <c r="P594" s="17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8.75" customHeight="1">
      <c r="A595" s="1"/>
      <c r="B595" s="3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40"/>
      <c r="P595" s="17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8.75" customHeight="1">
      <c r="A596" s="1"/>
      <c r="B596" s="3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40"/>
      <c r="P596" s="17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8.75" customHeight="1">
      <c r="A597" s="1"/>
      <c r="B597" s="3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40"/>
      <c r="P597" s="17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8.75" customHeight="1">
      <c r="A598" s="1"/>
      <c r="B598" s="3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40"/>
      <c r="P598" s="17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8.75" customHeight="1">
      <c r="A599" s="1"/>
      <c r="B599" s="3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40"/>
      <c r="P599" s="17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8.75" customHeight="1">
      <c r="A600" s="1"/>
      <c r="B600" s="3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40"/>
      <c r="P600" s="17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8.75" customHeight="1">
      <c r="A601" s="1"/>
      <c r="B601" s="3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40"/>
      <c r="P601" s="17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8.75" customHeight="1">
      <c r="A602" s="1"/>
      <c r="B602" s="3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40"/>
      <c r="P602" s="17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8.75" customHeight="1">
      <c r="A603" s="1"/>
      <c r="B603" s="3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40"/>
      <c r="P603" s="17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8.75" customHeight="1">
      <c r="A604" s="1"/>
      <c r="B604" s="3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40"/>
      <c r="P604" s="17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8.75" customHeight="1">
      <c r="A605" s="1"/>
      <c r="B605" s="3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40"/>
      <c r="P605" s="17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8.75" customHeight="1">
      <c r="A606" s="1"/>
      <c r="B606" s="3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40"/>
      <c r="P606" s="17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8.75" customHeight="1">
      <c r="A607" s="1"/>
      <c r="B607" s="3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40"/>
      <c r="P607" s="17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8.75" customHeight="1">
      <c r="A608" s="1"/>
      <c r="B608" s="3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40"/>
      <c r="P608" s="17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8.75" customHeight="1">
      <c r="A609" s="1"/>
      <c r="B609" s="3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40"/>
      <c r="P609" s="17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8.75" customHeight="1">
      <c r="A610" s="1"/>
      <c r="B610" s="3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40"/>
      <c r="P610" s="17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8.75" customHeight="1">
      <c r="A611" s="1"/>
      <c r="B611" s="3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40"/>
      <c r="P611" s="17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8.75" customHeight="1">
      <c r="A612" s="1"/>
      <c r="B612" s="3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40"/>
      <c r="P612" s="17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8.75" customHeight="1">
      <c r="A613" s="1"/>
      <c r="B613" s="3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40"/>
      <c r="P613" s="17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8.75" customHeight="1">
      <c r="A614" s="1"/>
      <c r="B614" s="3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40"/>
      <c r="P614" s="17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8.75" customHeight="1">
      <c r="A615" s="1"/>
      <c r="B615" s="3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40"/>
      <c r="P615" s="17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8.75" customHeight="1">
      <c r="A616" s="1"/>
      <c r="B616" s="3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40"/>
      <c r="P616" s="17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8.75" customHeight="1">
      <c r="A617" s="1"/>
      <c r="B617" s="3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40"/>
      <c r="P617" s="17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8.75" customHeight="1">
      <c r="A618" s="1"/>
      <c r="B618" s="3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40"/>
      <c r="P618" s="17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8.75" customHeight="1">
      <c r="A619" s="1"/>
      <c r="B619" s="3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40"/>
      <c r="P619" s="17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8.75" customHeight="1">
      <c r="A620" s="1"/>
      <c r="B620" s="3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40"/>
      <c r="P620" s="17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8.75" customHeight="1">
      <c r="A621" s="1"/>
      <c r="B621" s="3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40"/>
      <c r="P621" s="17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8.75" customHeight="1">
      <c r="A622" s="1"/>
      <c r="B622" s="3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40"/>
      <c r="P622" s="17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8.75" customHeight="1">
      <c r="A623" s="1"/>
      <c r="B623" s="3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40"/>
      <c r="P623" s="17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8.75" customHeight="1">
      <c r="A624" s="1"/>
      <c r="B624" s="3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40"/>
      <c r="P624" s="17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8.75" customHeight="1">
      <c r="A625" s="1"/>
      <c r="B625" s="3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40"/>
      <c r="P625" s="17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8.75" customHeight="1">
      <c r="A626" s="1"/>
      <c r="B626" s="3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40"/>
      <c r="P626" s="17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8.75" customHeight="1">
      <c r="A627" s="1"/>
      <c r="B627" s="3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40"/>
      <c r="P627" s="17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8.75" customHeight="1">
      <c r="A628" s="1"/>
      <c r="B628" s="3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40"/>
      <c r="P628" s="17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8.75" customHeight="1">
      <c r="A629" s="1"/>
      <c r="B629" s="3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40"/>
      <c r="P629" s="17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8.75" customHeight="1">
      <c r="A630" s="1"/>
      <c r="B630" s="3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40"/>
      <c r="P630" s="17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8.75" customHeight="1">
      <c r="A631" s="1"/>
      <c r="B631" s="3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40"/>
      <c r="P631" s="17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8.75" customHeight="1">
      <c r="A632" s="1"/>
      <c r="B632" s="3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40"/>
      <c r="P632" s="17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8.75" customHeight="1">
      <c r="A633" s="1"/>
      <c r="B633" s="3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40"/>
      <c r="P633" s="17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8.75" customHeight="1">
      <c r="A634" s="1"/>
      <c r="B634" s="3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40"/>
      <c r="P634" s="17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8.75" customHeight="1">
      <c r="A635" s="1"/>
      <c r="B635" s="3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40"/>
      <c r="P635" s="17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8.75" customHeight="1">
      <c r="A636" s="1"/>
      <c r="B636" s="3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40"/>
      <c r="P636" s="17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8.75" customHeight="1">
      <c r="A637" s="1"/>
      <c r="B637" s="3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40"/>
      <c r="P637" s="17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8.75" customHeight="1">
      <c r="A638" s="1"/>
      <c r="B638" s="3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40"/>
      <c r="P638" s="17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8.75" customHeight="1">
      <c r="A639" s="1"/>
      <c r="B639" s="3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40"/>
      <c r="P639" s="17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8.75" customHeight="1">
      <c r="A640" s="1"/>
      <c r="B640" s="3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40"/>
      <c r="P640" s="17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8.75" customHeight="1">
      <c r="A641" s="1"/>
      <c r="B641" s="3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40"/>
      <c r="P641" s="17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8.75" customHeight="1">
      <c r="A642" s="1"/>
      <c r="B642" s="3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40"/>
      <c r="P642" s="17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8.75" customHeight="1">
      <c r="A643" s="1"/>
      <c r="B643" s="3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40"/>
      <c r="P643" s="17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8.75" customHeight="1">
      <c r="A644" s="1"/>
      <c r="B644" s="3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40"/>
      <c r="P644" s="17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8.75" customHeight="1">
      <c r="A645" s="1"/>
      <c r="B645" s="3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40"/>
      <c r="P645" s="17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8.75" customHeight="1">
      <c r="A646" s="1"/>
      <c r="B646" s="3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40"/>
      <c r="P646" s="17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8.75" customHeight="1">
      <c r="A647" s="1"/>
      <c r="B647" s="3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40"/>
      <c r="P647" s="17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8.75" customHeight="1">
      <c r="A648" s="1"/>
      <c r="B648" s="3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40"/>
      <c r="P648" s="17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8.75" customHeight="1">
      <c r="A649" s="1"/>
      <c r="B649" s="3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40"/>
      <c r="P649" s="17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8.75" customHeight="1">
      <c r="A650" s="1"/>
      <c r="B650" s="3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40"/>
      <c r="P650" s="17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8.75" customHeight="1">
      <c r="A651" s="1"/>
      <c r="B651" s="3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40"/>
      <c r="P651" s="17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8.75" customHeight="1">
      <c r="A652" s="1"/>
      <c r="B652" s="3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40"/>
      <c r="P652" s="17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8.75" customHeight="1">
      <c r="A653" s="1"/>
      <c r="B653" s="3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40"/>
      <c r="P653" s="17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8.75" customHeight="1">
      <c r="A654" s="1"/>
      <c r="B654" s="3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40"/>
      <c r="P654" s="17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8.75" customHeight="1">
      <c r="A655" s="1"/>
      <c r="B655" s="3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40"/>
      <c r="P655" s="17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8.75" customHeight="1">
      <c r="A656" s="1"/>
      <c r="B656" s="3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40"/>
      <c r="P656" s="17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8.75" customHeight="1">
      <c r="A657" s="1"/>
      <c r="B657" s="3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40"/>
      <c r="P657" s="17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8.75" customHeight="1">
      <c r="A658" s="1"/>
      <c r="B658" s="3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40"/>
      <c r="P658" s="17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8.75" customHeight="1">
      <c r="A659" s="1"/>
      <c r="B659" s="3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40"/>
      <c r="P659" s="17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8.75" customHeight="1">
      <c r="A660" s="1"/>
      <c r="B660" s="3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40"/>
      <c r="P660" s="17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8.75" customHeight="1">
      <c r="A661" s="1"/>
      <c r="B661" s="3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40"/>
      <c r="P661" s="17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8.75" customHeight="1">
      <c r="A662" s="1"/>
      <c r="B662" s="3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40"/>
      <c r="P662" s="17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8.75" customHeight="1">
      <c r="A663" s="1"/>
      <c r="B663" s="3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40"/>
      <c r="P663" s="17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8.75" customHeight="1">
      <c r="A664" s="1"/>
      <c r="B664" s="3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40"/>
      <c r="P664" s="17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8.75" customHeight="1">
      <c r="A665" s="1"/>
      <c r="B665" s="3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40"/>
      <c r="P665" s="17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8.75" customHeight="1">
      <c r="A666" s="1"/>
      <c r="B666" s="3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40"/>
      <c r="P666" s="17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8.75" customHeight="1">
      <c r="A667" s="1"/>
      <c r="B667" s="3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40"/>
      <c r="P667" s="17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8.75" customHeight="1">
      <c r="A668" s="1"/>
      <c r="B668" s="3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40"/>
      <c r="P668" s="17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8.75" customHeight="1">
      <c r="A669" s="1"/>
      <c r="B669" s="3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40"/>
      <c r="P669" s="17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8.75" customHeight="1">
      <c r="A670" s="1"/>
      <c r="B670" s="3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40"/>
      <c r="P670" s="17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8.75" customHeight="1">
      <c r="A671" s="1"/>
      <c r="B671" s="3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40"/>
      <c r="P671" s="17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8.75" customHeight="1">
      <c r="A672" s="1"/>
      <c r="B672" s="3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40"/>
      <c r="P672" s="17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8.75" customHeight="1">
      <c r="A673" s="1"/>
      <c r="B673" s="3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40"/>
      <c r="P673" s="17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8.75" customHeight="1">
      <c r="A674" s="1"/>
      <c r="B674" s="3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40"/>
      <c r="P674" s="17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8.75" customHeight="1">
      <c r="A675" s="1"/>
      <c r="B675" s="3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40"/>
      <c r="P675" s="17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8.75" customHeight="1">
      <c r="A676" s="1"/>
      <c r="B676" s="3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40"/>
      <c r="P676" s="17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8.75" customHeight="1">
      <c r="A677" s="1"/>
      <c r="B677" s="3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40"/>
      <c r="P677" s="17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8.75" customHeight="1">
      <c r="A678" s="1"/>
      <c r="B678" s="3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40"/>
      <c r="P678" s="17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8.75" customHeight="1">
      <c r="A679" s="1"/>
      <c r="B679" s="3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40"/>
      <c r="P679" s="17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8.75" customHeight="1">
      <c r="A680" s="1"/>
      <c r="B680" s="3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40"/>
      <c r="P680" s="17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8.75" customHeight="1">
      <c r="A681" s="1"/>
      <c r="B681" s="3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40"/>
      <c r="P681" s="17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8.75" customHeight="1">
      <c r="A682" s="1"/>
      <c r="B682" s="3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40"/>
      <c r="P682" s="17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8.75" customHeight="1">
      <c r="A683" s="1"/>
      <c r="B683" s="3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40"/>
      <c r="P683" s="17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8.75" customHeight="1">
      <c r="A684" s="1"/>
      <c r="B684" s="3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40"/>
      <c r="P684" s="17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8.75" customHeight="1">
      <c r="A685" s="1"/>
      <c r="B685" s="3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40"/>
      <c r="P685" s="17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8.75" customHeight="1">
      <c r="A686" s="1"/>
      <c r="B686" s="3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40"/>
      <c r="P686" s="17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8.75" customHeight="1">
      <c r="A687" s="1"/>
      <c r="B687" s="3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40"/>
      <c r="P687" s="17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8.75" customHeight="1">
      <c r="A688" s="1"/>
      <c r="B688" s="3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40"/>
      <c r="P688" s="17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8.75" customHeight="1">
      <c r="A689" s="1"/>
      <c r="B689" s="3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40"/>
      <c r="P689" s="17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8.75" customHeight="1">
      <c r="A690" s="1"/>
      <c r="B690" s="3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40"/>
      <c r="P690" s="17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8.75" customHeight="1">
      <c r="A691" s="1"/>
      <c r="B691" s="3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40"/>
      <c r="P691" s="17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8.75" customHeight="1">
      <c r="A692" s="1"/>
      <c r="B692" s="3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40"/>
      <c r="P692" s="17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8.75" customHeight="1">
      <c r="A693" s="1"/>
      <c r="B693" s="3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40"/>
      <c r="P693" s="17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8.75" customHeight="1">
      <c r="A694" s="1"/>
      <c r="B694" s="3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40"/>
      <c r="P694" s="17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8.75" customHeight="1">
      <c r="A695" s="1"/>
      <c r="B695" s="3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40"/>
      <c r="P695" s="17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8.75" customHeight="1">
      <c r="A696" s="1"/>
      <c r="B696" s="3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40"/>
      <c r="P696" s="17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8.75" customHeight="1">
      <c r="A697" s="1"/>
      <c r="B697" s="3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40"/>
      <c r="P697" s="17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8.75" customHeight="1">
      <c r="A698" s="1"/>
      <c r="B698" s="3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40"/>
      <c r="P698" s="17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8.75" customHeight="1">
      <c r="A699" s="1"/>
      <c r="B699" s="3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40"/>
      <c r="P699" s="17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8.75" customHeight="1">
      <c r="A700" s="1"/>
      <c r="B700" s="3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40"/>
      <c r="P700" s="17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8.75" customHeight="1">
      <c r="A701" s="1"/>
      <c r="B701" s="3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40"/>
      <c r="P701" s="17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8.75" customHeight="1">
      <c r="A702" s="1"/>
      <c r="B702" s="3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40"/>
      <c r="P702" s="17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8.75" customHeight="1">
      <c r="A703" s="1"/>
      <c r="B703" s="3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40"/>
      <c r="P703" s="17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8.75" customHeight="1">
      <c r="A704" s="1"/>
      <c r="B704" s="3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40"/>
      <c r="P704" s="17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8.75" customHeight="1">
      <c r="A705" s="1"/>
      <c r="B705" s="3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40"/>
      <c r="P705" s="17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8.75" customHeight="1">
      <c r="A706" s="1"/>
      <c r="B706" s="3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40"/>
      <c r="P706" s="17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8.75" customHeight="1">
      <c r="A707" s="1"/>
      <c r="B707" s="3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40"/>
      <c r="P707" s="17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8.75" customHeight="1">
      <c r="A708" s="1"/>
      <c r="B708" s="3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40"/>
      <c r="P708" s="17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8.75" customHeight="1">
      <c r="A709" s="1"/>
      <c r="B709" s="3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40"/>
      <c r="P709" s="17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8.75" customHeight="1">
      <c r="A710" s="1"/>
      <c r="B710" s="3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40"/>
      <c r="P710" s="17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8.75" customHeight="1">
      <c r="A711" s="1"/>
      <c r="B711" s="3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40"/>
      <c r="P711" s="17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8.75" customHeight="1">
      <c r="A712" s="1"/>
      <c r="B712" s="3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40"/>
      <c r="P712" s="17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8.75" customHeight="1">
      <c r="A713" s="1"/>
      <c r="B713" s="3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40"/>
      <c r="P713" s="17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8.75" customHeight="1">
      <c r="A714" s="1"/>
      <c r="B714" s="3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40"/>
      <c r="P714" s="17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8.75" customHeight="1">
      <c r="A715" s="1"/>
      <c r="B715" s="3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40"/>
      <c r="P715" s="17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8.75" customHeight="1">
      <c r="A716" s="1"/>
      <c r="B716" s="3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40"/>
      <c r="P716" s="17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8.75" customHeight="1">
      <c r="A717" s="1"/>
      <c r="B717" s="3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40"/>
      <c r="P717" s="17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8.75" customHeight="1">
      <c r="A718" s="1"/>
      <c r="B718" s="3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40"/>
      <c r="P718" s="17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8.75" customHeight="1">
      <c r="A719" s="1"/>
      <c r="B719" s="3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40"/>
      <c r="P719" s="17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8.75" customHeight="1">
      <c r="A720" s="1"/>
      <c r="B720" s="3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40"/>
      <c r="P720" s="17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8.75" customHeight="1">
      <c r="A721" s="1"/>
      <c r="B721" s="3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40"/>
      <c r="P721" s="17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8.75" customHeight="1">
      <c r="A722" s="1"/>
      <c r="B722" s="3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40"/>
      <c r="P722" s="17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8.75" customHeight="1">
      <c r="A723" s="1"/>
      <c r="B723" s="3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40"/>
      <c r="P723" s="17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8.75" customHeight="1">
      <c r="A724" s="1"/>
      <c r="B724" s="3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40"/>
      <c r="P724" s="17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8.75" customHeight="1">
      <c r="A725" s="1"/>
      <c r="B725" s="3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40"/>
      <c r="P725" s="17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8.75" customHeight="1">
      <c r="A726" s="1"/>
      <c r="B726" s="3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40"/>
      <c r="P726" s="17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8.75" customHeight="1">
      <c r="A727" s="1"/>
      <c r="B727" s="3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40"/>
      <c r="P727" s="17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8.75" customHeight="1">
      <c r="A728" s="1"/>
      <c r="B728" s="3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40"/>
      <c r="P728" s="17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8.75" customHeight="1">
      <c r="A729" s="1"/>
      <c r="B729" s="3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40"/>
      <c r="P729" s="17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8.75" customHeight="1">
      <c r="A730" s="1"/>
      <c r="B730" s="3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40"/>
      <c r="P730" s="17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8.75" customHeight="1">
      <c r="A731" s="1"/>
      <c r="B731" s="3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40"/>
      <c r="P731" s="17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8.75" customHeight="1">
      <c r="A732" s="1"/>
      <c r="B732" s="3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40"/>
      <c r="P732" s="17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8.75" customHeight="1">
      <c r="A733" s="1"/>
      <c r="B733" s="3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40"/>
      <c r="P733" s="17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8.75" customHeight="1">
      <c r="A734" s="1"/>
      <c r="B734" s="3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40"/>
      <c r="P734" s="17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8.75" customHeight="1">
      <c r="A735" s="1"/>
      <c r="B735" s="3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40"/>
      <c r="P735" s="17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8.75" customHeight="1">
      <c r="A736" s="1"/>
      <c r="B736" s="3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40"/>
      <c r="P736" s="17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8.75" customHeight="1">
      <c r="A737" s="1"/>
      <c r="B737" s="3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40"/>
      <c r="P737" s="17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8.75" customHeight="1">
      <c r="A738" s="1"/>
      <c r="B738" s="3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40"/>
      <c r="P738" s="17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8.75" customHeight="1">
      <c r="A739" s="1"/>
      <c r="B739" s="3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40"/>
      <c r="P739" s="17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8.75" customHeight="1">
      <c r="A740" s="1"/>
      <c r="B740" s="3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40"/>
      <c r="P740" s="17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8.75" customHeight="1">
      <c r="A741" s="1"/>
      <c r="B741" s="3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40"/>
      <c r="P741" s="17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8.75" customHeight="1">
      <c r="A742" s="1"/>
      <c r="B742" s="3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40"/>
      <c r="P742" s="17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8.75" customHeight="1">
      <c r="A743" s="1"/>
      <c r="B743" s="3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40"/>
      <c r="P743" s="17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8.75" customHeight="1">
      <c r="A744" s="1"/>
      <c r="B744" s="3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40"/>
      <c r="P744" s="17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8.75" customHeight="1">
      <c r="A745" s="1"/>
      <c r="B745" s="3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40"/>
      <c r="P745" s="17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8.75" customHeight="1">
      <c r="A746" s="1"/>
      <c r="B746" s="3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40"/>
      <c r="P746" s="17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8.75" customHeight="1">
      <c r="A747" s="1"/>
      <c r="B747" s="3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40"/>
      <c r="P747" s="17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8.75" customHeight="1">
      <c r="A748" s="1"/>
      <c r="B748" s="3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40"/>
      <c r="P748" s="17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8.75" customHeight="1">
      <c r="A749" s="1"/>
      <c r="B749" s="3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40"/>
      <c r="P749" s="17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8.75" customHeight="1">
      <c r="A750" s="1"/>
      <c r="B750" s="3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40"/>
      <c r="P750" s="17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8.75" customHeight="1">
      <c r="A751" s="1"/>
      <c r="B751" s="3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40"/>
      <c r="P751" s="17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8.75" customHeight="1">
      <c r="A752" s="1"/>
      <c r="B752" s="3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40"/>
      <c r="P752" s="17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8.75" customHeight="1">
      <c r="A753" s="1"/>
      <c r="B753" s="3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40"/>
      <c r="P753" s="17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8.75" customHeight="1">
      <c r="A754" s="1"/>
      <c r="B754" s="3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40"/>
      <c r="P754" s="17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8.75" customHeight="1">
      <c r="A755" s="1"/>
      <c r="B755" s="3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40"/>
      <c r="P755" s="17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8.75" customHeight="1">
      <c r="A756" s="1"/>
      <c r="B756" s="3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40"/>
      <c r="P756" s="17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8.75" customHeight="1">
      <c r="A757" s="1"/>
      <c r="B757" s="3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40"/>
      <c r="P757" s="17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8.75" customHeight="1">
      <c r="A758" s="1"/>
      <c r="B758" s="3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40"/>
      <c r="P758" s="17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8.75" customHeight="1">
      <c r="A759" s="1"/>
      <c r="B759" s="3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40"/>
      <c r="P759" s="17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8.75" customHeight="1">
      <c r="A760" s="1"/>
      <c r="B760" s="3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40"/>
      <c r="P760" s="17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8.75" customHeight="1">
      <c r="A761" s="1"/>
      <c r="B761" s="3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40"/>
      <c r="P761" s="17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8.75" customHeight="1">
      <c r="A762" s="1"/>
      <c r="B762" s="3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40"/>
      <c r="P762" s="17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8.75" customHeight="1">
      <c r="A763" s="1"/>
      <c r="B763" s="3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40"/>
      <c r="P763" s="17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8.75" customHeight="1">
      <c r="A764" s="1"/>
      <c r="B764" s="3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40"/>
      <c r="P764" s="17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8.75" customHeight="1">
      <c r="A765" s="1"/>
      <c r="B765" s="3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40"/>
      <c r="P765" s="17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8.75" customHeight="1">
      <c r="A766" s="1"/>
      <c r="B766" s="3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40"/>
      <c r="P766" s="17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8.75" customHeight="1">
      <c r="A767" s="1"/>
      <c r="B767" s="3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40"/>
      <c r="P767" s="17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8.75" customHeight="1">
      <c r="A768" s="1"/>
      <c r="B768" s="3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40"/>
      <c r="P768" s="17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8.75" customHeight="1">
      <c r="A769" s="1"/>
      <c r="B769" s="3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40"/>
      <c r="P769" s="17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8.75" customHeight="1">
      <c r="A770" s="1"/>
      <c r="B770" s="3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40"/>
      <c r="P770" s="17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8.75" customHeight="1">
      <c r="A771" s="1"/>
      <c r="B771" s="3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40"/>
      <c r="P771" s="17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8.75" customHeight="1">
      <c r="A772" s="1"/>
      <c r="B772" s="3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40"/>
      <c r="P772" s="17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8.75" customHeight="1">
      <c r="A773" s="1"/>
      <c r="B773" s="3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40"/>
      <c r="P773" s="17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8.75" customHeight="1">
      <c r="A774" s="1"/>
      <c r="B774" s="3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40"/>
      <c r="P774" s="17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8.75" customHeight="1">
      <c r="A775" s="1"/>
      <c r="B775" s="3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40"/>
      <c r="P775" s="17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8.75" customHeight="1">
      <c r="A776" s="1"/>
      <c r="B776" s="3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40"/>
      <c r="P776" s="17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8.75" customHeight="1">
      <c r="A777" s="1"/>
      <c r="B777" s="3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40"/>
      <c r="P777" s="17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8.75" customHeight="1">
      <c r="A778" s="1"/>
      <c r="B778" s="3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40"/>
      <c r="P778" s="17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8.75" customHeight="1">
      <c r="A779" s="1"/>
      <c r="B779" s="3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40"/>
      <c r="P779" s="17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8.75" customHeight="1">
      <c r="A780" s="1"/>
      <c r="B780" s="3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40"/>
      <c r="P780" s="17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8.75" customHeight="1">
      <c r="A781" s="1"/>
      <c r="B781" s="3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40"/>
      <c r="P781" s="17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8.75" customHeight="1">
      <c r="A782" s="1"/>
      <c r="B782" s="3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40"/>
      <c r="P782" s="17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8.75" customHeight="1">
      <c r="A783" s="1"/>
      <c r="B783" s="3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40"/>
      <c r="P783" s="17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8.75" customHeight="1">
      <c r="A784" s="1"/>
      <c r="B784" s="3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40"/>
      <c r="P784" s="17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8.75" customHeight="1">
      <c r="A785" s="1"/>
      <c r="B785" s="3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40"/>
      <c r="P785" s="17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8.75" customHeight="1">
      <c r="A786" s="1"/>
      <c r="B786" s="3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40"/>
      <c r="P786" s="17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8.75" customHeight="1">
      <c r="A787" s="1"/>
      <c r="B787" s="3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40"/>
      <c r="P787" s="17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8.75" customHeight="1">
      <c r="A788" s="1"/>
      <c r="B788" s="3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40"/>
      <c r="P788" s="17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8.75" customHeight="1">
      <c r="A789" s="1"/>
      <c r="B789" s="3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40"/>
      <c r="P789" s="17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8.75" customHeight="1">
      <c r="A790" s="1"/>
      <c r="B790" s="3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40"/>
      <c r="P790" s="17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8.75" customHeight="1">
      <c r="A791" s="1"/>
      <c r="B791" s="3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40"/>
      <c r="P791" s="17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8.75" customHeight="1">
      <c r="A792" s="1"/>
      <c r="B792" s="3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40"/>
      <c r="P792" s="17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8.75" customHeight="1">
      <c r="A793" s="1"/>
      <c r="B793" s="3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40"/>
      <c r="P793" s="17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8.75" customHeight="1">
      <c r="A794" s="1"/>
      <c r="B794" s="3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40"/>
      <c r="P794" s="17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8.75" customHeight="1">
      <c r="A795" s="1"/>
      <c r="B795" s="3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40"/>
      <c r="P795" s="17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8.75" customHeight="1">
      <c r="A796" s="1"/>
      <c r="B796" s="3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40"/>
      <c r="P796" s="17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8.75" customHeight="1">
      <c r="A797" s="1"/>
      <c r="B797" s="3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40"/>
      <c r="P797" s="17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8.75" customHeight="1">
      <c r="A798" s="1"/>
      <c r="B798" s="3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40"/>
      <c r="P798" s="17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8.75" customHeight="1">
      <c r="A799" s="1"/>
      <c r="B799" s="3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40"/>
      <c r="P799" s="17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8.75" customHeight="1">
      <c r="A800" s="1"/>
      <c r="B800" s="3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40"/>
      <c r="P800" s="17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8.75" customHeight="1">
      <c r="A801" s="1"/>
      <c r="B801" s="3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40"/>
      <c r="P801" s="17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8.75" customHeight="1">
      <c r="A802" s="1"/>
      <c r="B802" s="3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40"/>
      <c r="P802" s="17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8.75" customHeight="1">
      <c r="A803" s="1"/>
      <c r="B803" s="3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40"/>
      <c r="P803" s="17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8.75" customHeight="1">
      <c r="A804" s="1"/>
      <c r="B804" s="3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40"/>
      <c r="P804" s="17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8.75" customHeight="1">
      <c r="A805" s="1"/>
      <c r="B805" s="3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40"/>
      <c r="P805" s="17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8.75" customHeight="1">
      <c r="A806" s="1"/>
      <c r="B806" s="3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40"/>
      <c r="P806" s="17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8.75" customHeight="1">
      <c r="A807" s="1"/>
      <c r="B807" s="3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40"/>
      <c r="P807" s="17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8.75" customHeight="1">
      <c r="A808" s="1"/>
      <c r="B808" s="3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40"/>
      <c r="P808" s="17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8.75" customHeight="1">
      <c r="A809" s="1"/>
      <c r="B809" s="3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40"/>
      <c r="P809" s="17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8.75" customHeight="1">
      <c r="A810" s="1"/>
      <c r="B810" s="3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40"/>
      <c r="P810" s="17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8.75" customHeight="1">
      <c r="A811" s="1"/>
      <c r="B811" s="3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40"/>
      <c r="P811" s="17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8.75" customHeight="1">
      <c r="A812" s="1"/>
      <c r="B812" s="3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40"/>
      <c r="P812" s="17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8.75" customHeight="1">
      <c r="A813" s="1"/>
      <c r="B813" s="3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40"/>
      <c r="P813" s="17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8.75" customHeight="1">
      <c r="A814" s="1"/>
      <c r="B814" s="3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40"/>
      <c r="P814" s="17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8.75" customHeight="1">
      <c r="A815" s="1"/>
      <c r="B815" s="3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40"/>
      <c r="P815" s="17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8.75" customHeight="1">
      <c r="A816" s="1"/>
      <c r="B816" s="3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40"/>
      <c r="P816" s="17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8.75" customHeight="1">
      <c r="A817" s="1"/>
      <c r="B817" s="3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40"/>
      <c r="P817" s="17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8.75" customHeight="1">
      <c r="A818" s="1"/>
      <c r="B818" s="3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40"/>
      <c r="P818" s="17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8.75" customHeight="1">
      <c r="A819" s="1"/>
      <c r="B819" s="3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40"/>
      <c r="P819" s="17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8.75" customHeight="1">
      <c r="A820" s="1"/>
      <c r="B820" s="3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40"/>
      <c r="P820" s="17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8.75" customHeight="1">
      <c r="A821" s="1"/>
      <c r="B821" s="3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40"/>
      <c r="P821" s="17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8.75" customHeight="1">
      <c r="A822" s="1"/>
      <c r="B822" s="3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40"/>
      <c r="P822" s="17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8.75" customHeight="1">
      <c r="A823" s="1"/>
      <c r="B823" s="3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40"/>
      <c r="P823" s="17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8.75" customHeight="1">
      <c r="A824" s="1"/>
      <c r="B824" s="3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40"/>
      <c r="P824" s="17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8.75" customHeight="1">
      <c r="A825" s="1"/>
      <c r="B825" s="3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40"/>
      <c r="P825" s="17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8.75" customHeight="1">
      <c r="A826" s="1"/>
      <c r="B826" s="3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40"/>
      <c r="P826" s="17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8.75" customHeight="1">
      <c r="A827" s="1"/>
      <c r="B827" s="3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40"/>
      <c r="P827" s="17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8.75" customHeight="1">
      <c r="A828" s="1"/>
      <c r="B828" s="3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40"/>
      <c r="P828" s="17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8.75" customHeight="1">
      <c r="A829" s="1"/>
      <c r="B829" s="3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40"/>
      <c r="P829" s="17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8.75" customHeight="1">
      <c r="A830" s="1"/>
      <c r="B830" s="3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40"/>
      <c r="P830" s="17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8.75" customHeight="1">
      <c r="A831" s="1"/>
      <c r="B831" s="3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40"/>
      <c r="P831" s="17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8.75" customHeight="1">
      <c r="A832" s="1"/>
      <c r="B832" s="3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40"/>
      <c r="P832" s="17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8.75" customHeight="1">
      <c r="A833" s="1"/>
      <c r="B833" s="3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40"/>
      <c r="P833" s="17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8.75" customHeight="1">
      <c r="A834" s="1"/>
      <c r="B834" s="3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40"/>
      <c r="P834" s="17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8.75" customHeight="1">
      <c r="A835" s="1"/>
      <c r="B835" s="3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40"/>
      <c r="P835" s="17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8.75" customHeight="1">
      <c r="A836" s="1"/>
      <c r="B836" s="3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40"/>
      <c r="P836" s="17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8.75" customHeight="1">
      <c r="A837" s="1"/>
      <c r="B837" s="3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40"/>
      <c r="P837" s="17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8.75" customHeight="1">
      <c r="A838" s="1"/>
      <c r="B838" s="3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40"/>
      <c r="P838" s="17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8.75" customHeight="1">
      <c r="A839" s="1"/>
      <c r="B839" s="3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40"/>
      <c r="P839" s="17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8.75" customHeight="1">
      <c r="A840" s="1"/>
      <c r="B840" s="3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40"/>
      <c r="P840" s="17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8.75" customHeight="1">
      <c r="A841" s="1"/>
      <c r="B841" s="3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40"/>
      <c r="P841" s="17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8.75" customHeight="1">
      <c r="A842" s="1"/>
      <c r="B842" s="3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40"/>
      <c r="P842" s="17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8.75" customHeight="1">
      <c r="A843" s="1"/>
      <c r="B843" s="3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40"/>
      <c r="P843" s="17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8.75" customHeight="1">
      <c r="A844" s="1"/>
      <c r="B844" s="3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40"/>
      <c r="P844" s="17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8.75" customHeight="1">
      <c r="A845" s="1"/>
      <c r="B845" s="3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40"/>
      <c r="P845" s="17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8.75" customHeight="1">
      <c r="A846" s="1"/>
      <c r="B846" s="3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40"/>
      <c r="P846" s="17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8.75" customHeight="1">
      <c r="A847" s="1"/>
      <c r="B847" s="3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40"/>
      <c r="P847" s="17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8.75" customHeight="1">
      <c r="A848" s="1"/>
      <c r="B848" s="3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40"/>
      <c r="P848" s="17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8.75" customHeight="1">
      <c r="A849" s="1"/>
      <c r="B849" s="3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40"/>
      <c r="P849" s="17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8.75" customHeight="1">
      <c r="A850" s="1"/>
      <c r="B850" s="3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40"/>
      <c r="P850" s="17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8.75" customHeight="1">
      <c r="A851" s="1"/>
      <c r="B851" s="3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40"/>
      <c r="P851" s="17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8.75" customHeight="1">
      <c r="A852" s="1"/>
      <c r="B852" s="3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40"/>
      <c r="P852" s="17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8.75" customHeight="1">
      <c r="A853" s="1"/>
      <c r="B853" s="3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40"/>
      <c r="P853" s="17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8.75" customHeight="1">
      <c r="A854" s="1"/>
      <c r="B854" s="3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40"/>
      <c r="P854" s="17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8.75" customHeight="1">
      <c r="A855" s="1"/>
      <c r="B855" s="3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40"/>
      <c r="P855" s="17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8.75" customHeight="1">
      <c r="A856" s="1"/>
      <c r="B856" s="3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40"/>
      <c r="P856" s="17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8.75" customHeight="1">
      <c r="A857" s="1"/>
      <c r="B857" s="3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40"/>
      <c r="P857" s="17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8.75" customHeight="1">
      <c r="A858" s="1"/>
      <c r="B858" s="3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40"/>
      <c r="P858" s="17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8.75" customHeight="1">
      <c r="A859" s="1"/>
      <c r="B859" s="3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40"/>
      <c r="P859" s="17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8.75" customHeight="1">
      <c r="A860" s="1"/>
      <c r="B860" s="3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40"/>
      <c r="P860" s="17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8.75" customHeight="1">
      <c r="A861" s="1"/>
      <c r="B861" s="3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40"/>
      <c r="P861" s="17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8.75" customHeight="1">
      <c r="A862" s="1"/>
      <c r="B862" s="3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40"/>
      <c r="P862" s="17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8.75" customHeight="1">
      <c r="A863" s="1"/>
      <c r="B863" s="3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40"/>
      <c r="P863" s="17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8.75" customHeight="1">
      <c r="A864" s="1"/>
      <c r="B864" s="3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40"/>
      <c r="P864" s="17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8.75" customHeight="1">
      <c r="A865" s="1"/>
      <c r="B865" s="3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40"/>
      <c r="P865" s="17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8.75" customHeight="1">
      <c r="A866" s="1"/>
      <c r="B866" s="3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40"/>
      <c r="P866" s="17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8.75" customHeight="1">
      <c r="A867" s="1"/>
      <c r="B867" s="3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40"/>
      <c r="P867" s="17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8.75" customHeight="1">
      <c r="A868" s="1"/>
      <c r="B868" s="3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40"/>
      <c r="P868" s="17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8.75" customHeight="1">
      <c r="A869" s="1"/>
      <c r="B869" s="3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40"/>
      <c r="P869" s="17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8.75" customHeight="1">
      <c r="A870" s="1"/>
      <c r="B870" s="3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40"/>
      <c r="P870" s="17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8.75" customHeight="1">
      <c r="A871" s="1"/>
      <c r="B871" s="3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40"/>
      <c r="P871" s="17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8.75" customHeight="1">
      <c r="A872" s="1"/>
      <c r="B872" s="3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40"/>
      <c r="P872" s="17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8.75" customHeight="1">
      <c r="A873" s="1"/>
      <c r="B873" s="3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40"/>
      <c r="P873" s="17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8.75" customHeight="1">
      <c r="A874" s="1"/>
      <c r="B874" s="3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40"/>
      <c r="P874" s="17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8.75" customHeight="1">
      <c r="A875" s="1"/>
      <c r="B875" s="3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40"/>
      <c r="P875" s="17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8.75" customHeight="1">
      <c r="A876" s="1"/>
      <c r="B876" s="3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40"/>
      <c r="P876" s="17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8.75" customHeight="1">
      <c r="A877" s="1"/>
      <c r="B877" s="3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40"/>
      <c r="P877" s="17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8.75" customHeight="1">
      <c r="A878" s="1"/>
      <c r="B878" s="3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40"/>
      <c r="P878" s="17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8.75" customHeight="1">
      <c r="A879" s="1"/>
      <c r="B879" s="3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40"/>
      <c r="P879" s="17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8.75" customHeight="1">
      <c r="A880" s="1"/>
      <c r="B880" s="3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40"/>
      <c r="P880" s="17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8.75" customHeight="1">
      <c r="A881" s="1"/>
      <c r="B881" s="3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40"/>
      <c r="P881" s="17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8.75" customHeight="1">
      <c r="A882" s="1"/>
      <c r="B882" s="3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40"/>
      <c r="P882" s="17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8.75" customHeight="1">
      <c r="A883" s="1"/>
      <c r="B883" s="3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40"/>
      <c r="P883" s="17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8.75" customHeight="1">
      <c r="A884" s="1"/>
      <c r="B884" s="3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40"/>
      <c r="P884" s="17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8.75" customHeight="1">
      <c r="A885" s="1"/>
      <c r="B885" s="3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40"/>
      <c r="P885" s="17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8.75" customHeight="1">
      <c r="A886" s="1"/>
      <c r="B886" s="3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40"/>
      <c r="P886" s="17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8.75" customHeight="1">
      <c r="A887" s="1"/>
      <c r="B887" s="3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40"/>
      <c r="P887" s="17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8.75" customHeight="1">
      <c r="A888" s="1"/>
      <c r="B888" s="3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40"/>
      <c r="P888" s="17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8.75" customHeight="1">
      <c r="A889" s="1"/>
      <c r="B889" s="3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40"/>
      <c r="P889" s="17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8.75" customHeight="1">
      <c r="A890" s="1"/>
      <c r="B890" s="3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40"/>
      <c r="P890" s="17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8.75" customHeight="1">
      <c r="A891" s="1"/>
      <c r="B891" s="3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40"/>
      <c r="P891" s="17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8.75" customHeight="1">
      <c r="A892" s="1"/>
      <c r="B892" s="3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40"/>
      <c r="P892" s="17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8.75" customHeight="1">
      <c r="A893" s="1"/>
      <c r="B893" s="3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40"/>
      <c r="P893" s="17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8.75" customHeight="1">
      <c r="A894" s="1"/>
      <c r="B894" s="3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40"/>
      <c r="P894" s="17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8.75" customHeight="1">
      <c r="A895" s="1"/>
      <c r="B895" s="3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40"/>
      <c r="P895" s="17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8.75" customHeight="1">
      <c r="A896" s="1"/>
      <c r="B896" s="3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40"/>
      <c r="P896" s="17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8.75" customHeight="1">
      <c r="A897" s="1"/>
      <c r="B897" s="3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40"/>
      <c r="P897" s="17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8.75" customHeight="1">
      <c r="A898" s="1"/>
      <c r="B898" s="3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40"/>
      <c r="P898" s="17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8.75" customHeight="1">
      <c r="A899" s="1"/>
      <c r="B899" s="3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40"/>
      <c r="P899" s="17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8.75" customHeight="1">
      <c r="A900" s="1"/>
      <c r="B900" s="3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40"/>
      <c r="P900" s="17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8.75" customHeight="1">
      <c r="A901" s="1"/>
      <c r="B901" s="3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40"/>
      <c r="P901" s="17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8.75" customHeight="1">
      <c r="A902" s="1"/>
      <c r="B902" s="3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40"/>
      <c r="P902" s="17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8.75" customHeight="1">
      <c r="A903" s="1"/>
      <c r="B903" s="3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40"/>
      <c r="P903" s="17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8.75" customHeight="1">
      <c r="A904" s="1"/>
      <c r="B904" s="3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40"/>
      <c r="P904" s="17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8.75" customHeight="1">
      <c r="A905" s="1"/>
      <c r="B905" s="3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40"/>
      <c r="P905" s="17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8.75" customHeight="1">
      <c r="A906" s="1"/>
      <c r="B906" s="3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40"/>
      <c r="P906" s="17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8.75" customHeight="1">
      <c r="A907" s="1"/>
      <c r="B907" s="3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40"/>
      <c r="P907" s="17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8.75" customHeight="1">
      <c r="A908" s="1"/>
      <c r="B908" s="3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40"/>
      <c r="P908" s="17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8.75" customHeight="1">
      <c r="A909" s="1"/>
      <c r="B909" s="3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40"/>
      <c r="P909" s="17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8.75" customHeight="1">
      <c r="A910" s="1"/>
      <c r="B910" s="3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40"/>
      <c r="P910" s="17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8.75" customHeight="1">
      <c r="A911" s="1"/>
      <c r="B911" s="3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40"/>
      <c r="P911" s="17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8.75" customHeight="1">
      <c r="A912" s="1"/>
      <c r="B912" s="3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40"/>
      <c r="P912" s="17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8.75" customHeight="1">
      <c r="A913" s="1"/>
      <c r="B913" s="3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40"/>
      <c r="P913" s="17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8.75" customHeight="1">
      <c r="A914" s="1"/>
      <c r="B914" s="3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40"/>
      <c r="P914" s="17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8.75" customHeight="1">
      <c r="A915" s="1"/>
      <c r="B915" s="3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40"/>
      <c r="P915" s="17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8.75" customHeight="1">
      <c r="A916" s="1"/>
      <c r="B916" s="3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40"/>
      <c r="P916" s="17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8.75" customHeight="1">
      <c r="A917" s="1"/>
      <c r="B917" s="3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40"/>
      <c r="P917" s="17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8.75" customHeight="1">
      <c r="A918" s="1"/>
      <c r="B918" s="3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40"/>
      <c r="P918" s="17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8.75" customHeight="1">
      <c r="A919" s="1"/>
      <c r="B919" s="3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40"/>
      <c r="P919" s="17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8.75" customHeight="1">
      <c r="A920" s="1"/>
      <c r="B920" s="3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40"/>
      <c r="P920" s="17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8.75" customHeight="1">
      <c r="A921" s="1"/>
      <c r="B921" s="3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40"/>
      <c r="P921" s="17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8.75" customHeight="1">
      <c r="A922" s="1"/>
      <c r="B922" s="3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40"/>
      <c r="P922" s="17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8.75" customHeight="1">
      <c r="A923" s="1"/>
      <c r="B923" s="3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40"/>
      <c r="P923" s="17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8.75" customHeight="1">
      <c r="A924" s="1"/>
      <c r="B924" s="3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40"/>
      <c r="P924" s="17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8.75" customHeight="1">
      <c r="A925" s="1"/>
      <c r="B925" s="3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40"/>
      <c r="P925" s="17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8.75" customHeight="1">
      <c r="A926" s="1"/>
      <c r="B926" s="3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40"/>
      <c r="P926" s="17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8.75" customHeight="1">
      <c r="A927" s="1"/>
      <c r="B927" s="3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40"/>
      <c r="P927" s="17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8.75" customHeight="1">
      <c r="A928" s="1"/>
      <c r="B928" s="3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40"/>
      <c r="P928" s="17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8.75" customHeight="1">
      <c r="A929" s="1"/>
      <c r="B929" s="3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40"/>
      <c r="P929" s="17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8.75" customHeight="1">
      <c r="A930" s="1"/>
      <c r="B930" s="3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40"/>
      <c r="P930" s="17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8.75" customHeight="1">
      <c r="A931" s="1"/>
      <c r="B931" s="3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40"/>
      <c r="P931" s="17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8.75" customHeight="1">
      <c r="A932" s="1"/>
      <c r="B932" s="3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40"/>
      <c r="P932" s="17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8.75" customHeight="1">
      <c r="A933" s="1"/>
      <c r="B933" s="3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40"/>
      <c r="P933" s="17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8.75" customHeight="1">
      <c r="A934" s="1"/>
      <c r="B934" s="3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40"/>
      <c r="P934" s="17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8.75" customHeight="1">
      <c r="A935" s="1"/>
      <c r="B935" s="3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40"/>
      <c r="P935" s="17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8.75" customHeight="1">
      <c r="A936" s="1"/>
      <c r="B936" s="3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40"/>
      <c r="P936" s="17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8.75" customHeight="1">
      <c r="A937" s="1"/>
      <c r="B937" s="3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40"/>
      <c r="P937" s="17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8.75" customHeight="1">
      <c r="A938" s="1"/>
      <c r="B938" s="3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40"/>
      <c r="P938" s="17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8.75" customHeight="1">
      <c r="A939" s="1"/>
      <c r="B939" s="3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40"/>
      <c r="P939" s="17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8.75" customHeight="1">
      <c r="A940" s="1"/>
      <c r="B940" s="3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40"/>
      <c r="P940" s="17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8.75" customHeight="1">
      <c r="A941" s="1"/>
      <c r="B941" s="3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40"/>
      <c r="P941" s="17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8.75" customHeight="1">
      <c r="A942" s="1"/>
      <c r="B942" s="3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40"/>
      <c r="P942" s="17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8.75" customHeight="1">
      <c r="A943" s="1"/>
      <c r="B943" s="3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40"/>
      <c r="P943" s="17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8.75" customHeight="1">
      <c r="A944" s="1"/>
      <c r="B944" s="3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40"/>
      <c r="P944" s="17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8.75" customHeight="1">
      <c r="A945" s="1"/>
      <c r="B945" s="3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40"/>
      <c r="P945" s="17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8.75" customHeight="1">
      <c r="A946" s="1"/>
      <c r="B946" s="3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40"/>
      <c r="P946" s="17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8.75" customHeight="1">
      <c r="A947" s="1"/>
      <c r="B947" s="3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40"/>
      <c r="P947" s="17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8.75" customHeight="1">
      <c r="A948" s="1"/>
      <c r="B948" s="3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40"/>
      <c r="P948" s="17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8.75" customHeight="1">
      <c r="A949" s="1"/>
      <c r="B949" s="3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40"/>
      <c r="P949" s="17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8.75" customHeight="1">
      <c r="A950" s="1"/>
      <c r="B950" s="3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40"/>
      <c r="P950" s="17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8.75" customHeight="1">
      <c r="A951" s="1"/>
      <c r="B951" s="3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40"/>
      <c r="P951" s="17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8.75" customHeight="1">
      <c r="A952" s="1"/>
      <c r="B952" s="3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40"/>
      <c r="P952" s="17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8.75" customHeight="1">
      <c r="A953" s="1"/>
      <c r="B953" s="3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40"/>
      <c r="P953" s="17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8.75" customHeight="1">
      <c r="A954" s="1"/>
      <c r="B954" s="3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40"/>
      <c r="P954" s="17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8.75" customHeight="1">
      <c r="A955" s="1"/>
      <c r="B955" s="3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40"/>
      <c r="P955" s="17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8.75" customHeight="1">
      <c r="A956" s="1"/>
      <c r="B956" s="3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40"/>
      <c r="P956" s="17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8.75" customHeight="1">
      <c r="A957" s="1"/>
      <c r="B957" s="3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40"/>
      <c r="P957" s="17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8.75" customHeight="1">
      <c r="A958" s="1"/>
      <c r="B958" s="3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40"/>
      <c r="P958" s="17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8.75" customHeight="1">
      <c r="A959" s="1"/>
      <c r="B959" s="3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40"/>
      <c r="P959" s="17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8.75" customHeight="1">
      <c r="A960" s="1"/>
      <c r="B960" s="3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40"/>
      <c r="P960" s="17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8.75" customHeight="1">
      <c r="A961" s="1"/>
      <c r="B961" s="3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40"/>
      <c r="P961" s="17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8.75" customHeight="1">
      <c r="A962" s="1"/>
      <c r="B962" s="3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40"/>
      <c r="P962" s="17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8.75" customHeight="1">
      <c r="A963" s="1"/>
      <c r="B963" s="3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40"/>
      <c r="P963" s="17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8.75" customHeight="1">
      <c r="A964" s="1"/>
      <c r="B964" s="3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40"/>
      <c r="P964" s="17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8.75" customHeight="1">
      <c r="A965" s="1"/>
      <c r="B965" s="3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40"/>
      <c r="P965" s="17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8.75" customHeight="1">
      <c r="A966" s="1"/>
      <c r="B966" s="3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40"/>
      <c r="P966" s="17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8.75" customHeight="1">
      <c r="A967" s="1"/>
      <c r="B967" s="3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40"/>
      <c r="P967" s="17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8.75" customHeight="1">
      <c r="A968" s="1"/>
      <c r="B968" s="3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40"/>
      <c r="P968" s="17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8.75" customHeight="1">
      <c r="A969" s="1"/>
      <c r="B969" s="3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40"/>
      <c r="P969" s="17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8.75" customHeight="1">
      <c r="A970" s="1"/>
      <c r="B970" s="3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40"/>
      <c r="P970" s="17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8.75" customHeight="1">
      <c r="A971" s="1"/>
      <c r="B971" s="3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40"/>
      <c r="P971" s="17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8.75" customHeight="1">
      <c r="A972" s="1"/>
      <c r="B972" s="3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40"/>
      <c r="P972" s="17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8.75" customHeight="1">
      <c r="A973" s="1"/>
      <c r="B973" s="3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40"/>
      <c r="P973" s="17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8.75" customHeight="1">
      <c r="A974" s="1"/>
      <c r="B974" s="3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40"/>
      <c r="P974" s="17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8.75" customHeight="1">
      <c r="A975" s="1"/>
      <c r="B975" s="3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40"/>
      <c r="P975" s="17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8.75" customHeight="1">
      <c r="A976" s="1"/>
      <c r="B976" s="3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40"/>
      <c r="P976" s="17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8.75" customHeight="1">
      <c r="A977" s="1"/>
      <c r="B977" s="3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40"/>
      <c r="P977" s="17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8.75" customHeight="1">
      <c r="A978" s="1"/>
      <c r="B978" s="3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40"/>
      <c r="P978" s="17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8.75" customHeight="1">
      <c r="A979" s="1"/>
      <c r="B979" s="3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40"/>
      <c r="P979" s="17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8.75" customHeight="1">
      <c r="A980" s="1"/>
      <c r="B980" s="3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40"/>
      <c r="P980" s="17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8.75" customHeight="1">
      <c r="A981" s="1"/>
      <c r="B981" s="3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40"/>
      <c r="P981" s="17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8.75" customHeight="1">
      <c r="A982" s="1"/>
      <c r="B982" s="3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40"/>
      <c r="P982" s="17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8.75" customHeight="1">
      <c r="A983" s="1"/>
      <c r="B983" s="3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40"/>
      <c r="P983" s="17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8.75" customHeight="1">
      <c r="A984" s="1"/>
      <c r="B984" s="3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40"/>
      <c r="P984" s="17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8.75" customHeight="1">
      <c r="A985" s="1"/>
      <c r="B985" s="3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40"/>
      <c r="P985" s="17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8.75" customHeight="1">
      <c r="A986" s="1"/>
      <c r="B986" s="3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40"/>
      <c r="P986" s="17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8.75" customHeight="1">
      <c r="A987" s="1"/>
      <c r="B987" s="3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40"/>
      <c r="P987" s="17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8.75" customHeight="1">
      <c r="A988" s="1"/>
      <c r="B988" s="3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40"/>
      <c r="P988" s="17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8.75" customHeight="1">
      <c r="A989" s="1"/>
      <c r="B989" s="3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40"/>
      <c r="P989" s="17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8.75" customHeight="1">
      <c r="A990" s="1"/>
      <c r="B990" s="3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40"/>
      <c r="P990" s="17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8.75" customHeight="1">
      <c r="A991" s="1"/>
      <c r="B991" s="3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40"/>
      <c r="P991" s="17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8.75" customHeight="1">
      <c r="A992" s="1"/>
      <c r="B992" s="3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40"/>
      <c r="P992" s="17"/>
      <c r="Q992" s="2"/>
      <c r="R992" s="2"/>
      <c r="S992" s="2"/>
      <c r="T992" s="2"/>
      <c r="U992" s="2"/>
      <c r="V992" s="2"/>
      <c r="W992" s="2"/>
      <c r="X992" s="2"/>
      <c r="Y992" s="2"/>
      <c r="Z992" s="2"/>
    </row>
  </sheetData>
  <mergeCells count="32">
    <mergeCell ref="B65:N65"/>
    <mergeCell ref="B92:N92"/>
    <mergeCell ref="B95:N95"/>
    <mergeCell ref="B96:N96"/>
    <mergeCell ref="B97:N97"/>
    <mergeCell ref="B68:N68"/>
    <mergeCell ref="B70:N70"/>
    <mergeCell ref="B79:N79"/>
    <mergeCell ref="B81:N81"/>
    <mergeCell ref="B84:N84"/>
    <mergeCell ref="B86:N86"/>
    <mergeCell ref="B90:N90"/>
    <mergeCell ref="B52:N52"/>
    <mergeCell ref="B54:N54"/>
    <mergeCell ref="B59:N59"/>
    <mergeCell ref="B61:N61"/>
    <mergeCell ref="B63:N63"/>
    <mergeCell ref="B36:N36"/>
    <mergeCell ref="B40:N40"/>
    <mergeCell ref="B42:N42"/>
    <mergeCell ref="B46:N46"/>
    <mergeCell ref="B48:N48"/>
    <mergeCell ref="B18:N18"/>
    <mergeCell ref="B21:N21"/>
    <mergeCell ref="B27:N27"/>
    <mergeCell ref="B29:N29"/>
    <mergeCell ref="B34:N34"/>
    <mergeCell ref="B1:N1"/>
    <mergeCell ref="B3:N3"/>
    <mergeCell ref="B6:N6"/>
    <mergeCell ref="B8:N8"/>
    <mergeCell ref="B17:N17"/>
  </mergeCells>
  <pageMargins left="0" right="0" top="0.25" bottom="0.25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Jessica Ramirez</dc:creator>
  <cp:keywords/>
  <dc:description/>
  <cp:lastModifiedBy>Martin Salazar</cp:lastModifiedBy>
  <cp:revision/>
  <dcterms:created xsi:type="dcterms:W3CDTF">2020-10-18T13:30:37Z</dcterms:created>
  <dcterms:modified xsi:type="dcterms:W3CDTF">2026-03-26T20:05:36Z</dcterms:modified>
  <cp:category/>
  <cp:contentStatus/>
</cp:coreProperties>
</file>