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sal\Desktop\SUMMERWIND HOA\BUDGET\"/>
    </mc:Choice>
  </mc:AlternateContent>
  <xr:revisionPtr revIDLastSave="0" documentId="13_ncr:1_{8DAAFA0B-8304-415F-85E4-531D5E7B74F5}" xr6:coauthVersionLast="40" xr6:coauthVersionMax="40" xr10:uidLastSave="{00000000-0000-0000-0000-000000000000}"/>
  <bookViews>
    <workbookView xWindow="0" yWindow="0" windowWidth="20490" windowHeight="753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7" i="1" l="1"/>
  <c r="O14" i="1"/>
  <c r="O13" i="1"/>
  <c r="O12" i="1"/>
  <c r="O11" i="1"/>
  <c r="O10" i="1"/>
  <c r="O9" i="1"/>
  <c r="O5" i="1"/>
  <c r="O4" i="1"/>
  <c r="O6" i="1"/>
  <c r="P6" i="1" s="1"/>
  <c r="O15" i="1" l="1"/>
  <c r="P15" i="1" s="1"/>
  <c r="O93" i="1"/>
  <c r="O24" i="1"/>
  <c r="O23" i="1"/>
  <c r="O22" i="1"/>
  <c r="O21" i="1"/>
  <c r="O28" i="1"/>
  <c r="O29" i="1"/>
  <c r="O32" i="1"/>
  <c r="O30" i="1"/>
  <c r="O31" i="1"/>
  <c r="O39" i="1"/>
  <c r="O38" i="1"/>
  <c r="O37" i="1"/>
  <c r="O36" i="1"/>
  <c r="O48" i="1"/>
  <c r="O47" i="1"/>
  <c r="O46" i="1"/>
  <c r="O45" i="1"/>
  <c r="O44" i="1"/>
  <c r="O43" i="1"/>
  <c r="O54" i="1"/>
  <c r="O53" i="1"/>
  <c r="O52" i="1"/>
  <c r="O61" i="1"/>
  <c r="O60" i="1"/>
  <c r="O59" i="1"/>
  <c r="O58" i="1"/>
  <c r="O65" i="1"/>
  <c r="O71" i="1"/>
  <c r="O70" i="1"/>
  <c r="O69" i="1"/>
  <c r="O81" i="1"/>
  <c r="O80" i="1"/>
  <c r="O79" i="1"/>
  <c r="O78" i="1"/>
  <c r="O77" i="1"/>
  <c r="O76" i="1"/>
  <c r="O75" i="1"/>
  <c r="O82" i="1"/>
  <c r="O49" i="1" l="1"/>
  <c r="O16" i="1"/>
  <c r="P16" i="1" s="1"/>
  <c r="O62" i="1"/>
  <c r="O55" i="1"/>
  <c r="O33" i="1"/>
  <c r="O25" i="1"/>
  <c r="O40" i="1"/>
  <c r="O84" i="1"/>
  <c r="O90" i="1"/>
  <c r="P90" i="1" l="1"/>
  <c r="O83" i="1"/>
  <c r="O85" i="1" s="1"/>
  <c r="O72" i="1" l="1"/>
  <c r="P72" i="1" s="1"/>
  <c r="P85" i="1"/>
  <c r="P25" i="1" l="1"/>
  <c r="P55" i="1" l="1"/>
  <c r="O94" i="1"/>
  <c r="O95" i="1"/>
  <c r="O100" i="1"/>
  <c r="O99" i="1"/>
  <c r="O101" i="1" l="1"/>
  <c r="O96" i="1"/>
  <c r="P96" i="1"/>
  <c r="P49" i="1"/>
  <c r="P40" i="1"/>
  <c r="O66" i="1"/>
  <c r="P66" i="1" s="1"/>
  <c r="P101" i="1"/>
  <c r="P62" i="1"/>
  <c r="P33" i="1"/>
  <c r="P104" i="1" l="1"/>
</calcChain>
</file>

<file path=xl/sharedStrings.xml><?xml version="1.0" encoding="utf-8"?>
<sst xmlns="http://schemas.openxmlformats.org/spreadsheetml/2006/main" count="113" uniqueCount="86">
  <si>
    <t>Committee</t>
  </si>
  <si>
    <t>JAN</t>
  </si>
  <si>
    <t>FEB</t>
  </si>
  <si>
    <t>MAR</t>
  </si>
  <si>
    <t>APR</t>
  </si>
  <si>
    <t>MAY</t>
  </si>
  <si>
    <t>JUNE</t>
  </si>
  <si>
    <t>AUG</t>
  </si>
  <si>
    <t>SEPT</t>
  </si>
  <si>
    <t>OCT</t>
  </si>
  <si>
    <t xml:space="preserve">NOV </t>
  </si>
  <si>
    <t xml:space="preserve">DEC </t>
  </si>
  <si>
    <t>TOTAL</t>
  </si>
  <si>
    <t>Beautification</t>
  </si>
  <si>
    <t>JULY</t>
  </si>
  <si>
    <t>Social</t>
  </si>
  <si>
    <t>Total</t>
  </si>
  <si>
    <t>Landscape</t>
  </si>
  <si>
    <t>Irrigation Repairs/Mainteance</t>
  </si>
  <si>
    <t>Landscaping Mainteance Contract</t>
  </si>
  <si>
    <t>Other Landscaping Services</t>
  </si>
  <si>
    <t>Tree Landscaping Services</t>
  </si>
  <si>
    <t>Utilities</t>
  </si>
  <si>
    <t>Electricity</t>
  </si>
  <si>
    <t>Water</t>
  </si>
  <si>
    <t>Management Fees</t>
  </si>
  <si>
    <t>Gate</t>
  </si>
  <si>
    <t>Gate Mainteance</t>
  </si>
  <si>
    <t>Transponser Expense</t>
  </si>
  <si>
    <t>Quick Pass Expense</t>
  </si>
  <si>
    <t>Visitor Pass Expense</t>
  </si>
  <si>
    <t>Common Area Improvements</t>
  </si>
  <si>
    <t>General Mainteance</t>
  </si>
  <si>
    <t>Electrical Repairs/Mainteance</t>
  </si>
  <si>
    <t>Pest Control</t>
  </si>
  <si>
    <t>Technology Services</t>
  </si>
  <si>
    <t>Internet/Wi-Fi Services</t>
  </si>
  <si>
    <t>Internet/Computer General Mainteance</t>
  </si>
  <si>
    <t>Website Domain</t>
  </si>
  <si>
    <t>Insurance</t>
  </si>
  <si>
    <t>Directors/Officers Insurance</t>
  </si>
  <si>
    <t>G&amp;L Property Insurance</t>
  </si>
  <si>
    <t>Umbrella Insurance</t>
  </si>
  <si>
    <t>Associate Admin Fees</t>
  </si>
  <si>
    <t>Returned Check Fees</t>
  </si>
  <si>
    <t>Office Supplies</t>
  </si>
  <si>
    <t>Postage &amp; Delivery</t>
  </si>
  <si>
    <t>Compliance Letter Mai</t>
  </si>
  <si>
    <t>Professional Services</t>
  </si>
  <si>
    <t>Other Expenses</t>
  </si>
  <si>
    <t>Bad Debt/Collection Fees</t>
  </si>
  <si>
    <t>BUDGET</t>
  </si>
  <si>
    <t>Federal Income Tax</t>
  </si>
  <si>
    <t>Property Tax</t>
  </si>
  <si>
    <t>Halloween Contest</t>
  </si>
  <si>
    <t>Christmas Contest</t>
  </si>
  <si>
    <t>Christmas Decorations /Upgrade</t>
  </si>
  <si>
    <t>Computer/Internet Center</t>
  </si>
  <si>
    <t>Road Maintenance</t>
  </si>
  <si>
    <t>Force Compliance Mainteance</t>
  </si>
  <si>
    <t>Repair and Mainteance</t>
  </si>
  <si>
    <t>Taxes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</si>
  <si>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</si>
  <si>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</si>
  <si>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</si>
  <si>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</si>
  <si>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</si>
  <si>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</si>
  <si>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Playground Mainteance/Repairs</t>
  </si>
  <si>
    <t>Contingency Expense</t>
  </si>
  <si>
    <t>Security</t>
  </si>
  <si>
    <t>Storage</t>
  </si>
  <si>
    <t>2019 Summerwind Budget</t>
  </si>
  <si>
    <t>Assessment Income</t>
  </si>
  <si>
    <t>Homeowner Assessment</t>
  </si>
  <si>
    <t>Prior Year Assessment</t>
  </si>
  <si>
    <t>Other Income</t>
  </si>
  <si>
    <t>Capital Improvement Fee</t>
  </si>
  <si>
    <t>Interest Income</t>
  </si>
  <si>
    <t>Association Admin Fee I</t>
  </si>
  <si>
    <t>Collection Agency Admin Fee I</t>
  </si>
  <si>
    <t>Vistitor Pass Income</t>
  </si>
  <si>
    <t>Transponder Income</t>
  </si>
  <si>
    <t>TOTAL REVENUE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</si>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</sst>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99CC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44" fontId="3" fillId="0" borderId="4" xfId="1" applyFont="1" applyBorder="1"/>
    <xf numFmtId="0" fontId="3" fillId="2" borderId="0" xfId="0" applyFont="1" applyFill="1"/>
    <xf numFmtId="0" fontId="2" fillId="2" borderId="8" xfId="0" applyFont="1" applyFill="1" applyBorder="1" applyAlignment="1">
      <alignment horizontal="center"/>
    </xf>
    <xf numFmtId="44" fontId="3" fillId="2" borderId="4" xfId="1" applyFont="1" applyFill="1" applyBorder="1"/>
    <xf numFmtId="44" fontId="3" fillId="2" borderId="4" xfId="0" applyNumberFormat="1" applyFont="1" applyFill="1" applyBorder="1"/>
    <xf numFmtId="0" fontId="3" fillId="2" borderId="0" xfId="0" applyFont="1" applyFill="1" applyAlignment="1">
      <alignment horizontal="center" vertical="center"/>
    </xf>
    <xf numFmtId="44" fontId="3" fillId="2" borderId="0" xfId="1" applyFont="1" applyFill="1" applyBorder="1"/>
    <xf numFmtId="44" fontId="3" fillId="2" borderId="0" xfId="1" applyFont="1" applyFill="1"/>
    <xf numFmtId="44" fontId="2" fillId="2" borderId="0" xfId="1" applyFont="1" applyFill="1" applyBorder="1" applyAlignment="1">
      <alignment horizontal="center"/>
    </xf>
    <xf numFmtId="44" fontId="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4" fontId="4" fillId="2" borderId="0" xfId="1" applyFont="1" applyFill="1" applyAlignment="1">
      <alignment horizontal="center"/>
    </xf>
    <xf numFmtId="44" fontId="3" fillId="12" borderId="1" xfId="0" applyNumberFormat="1" applyFont="1" applyFill="1" applyBorder="1"/>
    <xf numFmtId="44" fontId="3" fillId="12" borderId="4" xfId="0" applyNumberFormat="1" applyFont="1" applyFill="1" applyBorder="1"/>
    <xf numFmtId="0" fontId="5" fillId="8" borderId="9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6" borderId="0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5" fillId="11" borderId="0" xfId="0" applyFont="1" applyFill="1" applyBorder="1" applyAlignment="1">
      <alignment horizontal="center" wrapText="1"/>
    </xf>
    <xf numFmtId="0" fontId="5" fillId="12" borderId="0" xfId="0" applyFont="1" applyFill="1" applyBorder="1" applyAlignment="1">
      <alignment horizontal="center" wrapText="1"/>
    </xf>
    <xf numFmtId="0" fontId="5" fillId="12" borderId="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3" fillId="0" borderId="4" xfId="0" applyFont="1" applyBorder="1"/>
    <xf numFmtId="0" fontId="5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 wrapText="1"/>
    </xf>
    <xf numFmtId="0" fontId="5" fillId="9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13" borderId="10" xfId="0" applyFont="1" applyFill="1" applyBorder="1" applyAlignment="1">
      <alignment horizontal="center"/>
    </xf>
    <xf numFmtId="44" fontId="8" fillId="2" borderId="0" xfId="0" applyNumberFormat="1" applyFont="1" applyFill="1"/>
    <xf numFmtId="44" fontId="8" fillId="2" borderId="0" xfId="1" applyFont="1" applyFill="1"/>
    <xf numFmtId="0" fontId="8" fillId="0" borderId="0" xfId="0" applyFont="1"/>
    <xf numFmtId="0" fontId="9" fillId="3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2" borderId="0" xfId="0" applyFont="1" applyFill="1"/>
    <xf numFmtId="44" fontId="9" fillId="5" borderId="0" xfId="1" applyFont="1" applyFill="1"/>
    <xf numFmtId="0" fontId="9" fillId="14" borderId="10" xfId="0" applyFont="1" applyFill="1" applyBorder="1" applyAlignment="1">
      <alignment horizontal="center"/>
    </xf>
    <xf numFmtId="0" fontId="9" fillId="14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7"/>
  <sheetViews>
    <sheetView tabSelected="1" zoomScale="85" zoomScaleNormal="85" workbookViewId="0">
      <selection activeCell="E10" sqref="E10"/>
    </sheetView>
  </sheetViews>
  <sheetFormatPr defaultRowHeight="18.75" x14ac:dyDescent="0.3"/>
  <cols>
    <col min="1" max="1" width="16.7109375" style="39" customWidth="1"/>
    <col min="2" max="2" width="25.7109375" style="3" customWidth="1"/>
    <col min="3" max="14" width="14.7109375" style="1" customWidth="1"/>
    <col min="15" max="15" width="19.140625" style="7" customWidth="1"/>
    <col min="16" max="16" width="20.5703125" style="13" customWidth="1"/>
    <col min="17" max="17" width="16" style="1" bestFit="1" customWidth="1"/>
    <col min="18" max="16384" width="9.140625" style="1"/>
  </cols>
  <sheetData>
    <row r="1" spans="1:16" ht="32.25" thickBot="1" x14ac:dyDescent="0.35">
      <c r="B1" s="32" t="s">
        <v>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6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14</v>
      </c>
      <c r="J2" s="17" t="s">
        <v>7</v>
      </c>
      <c r="K2" s="17" t="s">
        <v>8</v>
      </c>
      <c r="L2" s="17" t="s">
        <v>9</v>
      </c>
      <c r="M2" s="17" t="s">
        <v>10</v>
      </c>
      <c r="N2" s="17" t="s">
        <v>11</v>
      </c>
      <c r="O2" s="16" t="s">
        <v>12</v>
      </c>
    </row>
    <row r="3" spans="1:16" ht="26.25" x14ac:dyDescent="0.4">
      <c r="B3" s="60" t="s">
        <v>73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1"/>
      <c r="P3" s="15"/>
    </row>
    <row r="4" spans="1:16" ht="37.5" x14ac:dyDescent="0.3">
      <c r="A4" s="42">
        <v>4000</v>
      </c>
      <c r="B4" s="5" t="s">
        <v>74</v>
      </c>
      <c r="C4" s="6">
        <v>61857.51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3">
        <f>SUM(C4:N4)</f>
        <v>61857.51</v>
      </c>
    </row>
    <row r="5" spans="1:16" ht="37.5" x14ac:dyDescent="0.3">
      <c r="A5" s="42">
        <v>4005</v>
      </c>
      <c r="B5" s="5" t="s">
        <v>75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v>500</v>
      </c>
      <c r="O5" s="13">
        <f>SUM(C5:N5)</f>
        <v>500</v>
      </c>
    </row>
    <row r="6" spans="1:16" x14ac:dyDescent="0.3">
      <c r="B6" s="41" t="s">
        <v>16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">
        <f>SUM(O2:O5)</f>
        <v>62357.51</v>
      </c>
      <c r="P6" s="12">
        <f>O6</f>
        <v>62357.51</v>
      </c>
    </row>
    <row r="8" spans="1:16" ht="26.25" x14ac:dyDescent="0.4">
      <c r="B8" s="60" t="s">
        <v>76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11"/>
      <c r="P8" s="15"/>
    </row>
    <row r="9" spans="1:16" ht="37.5" x14ac:dyDescent="0.3">
      <c r="A9" s="42">
        <v>4050</v>
      </c>
      <c r="B9" s="5" t="s">
        <v>77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v>250</v>
      </c>
      <c r="O9" s="13">
        <f>SUM(C9:N9)</f>
        <v>250</v>
      </c>
    </row>
    <row r="10" spans="1:16" x14ac:dyDescent="0.3">
      <c r="A10" s="42">
        <v>4070</v>
      </c>
      <c r="B10" s="5" t="s">
        <v>78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v>200</v>
      </c>
      <c r="O10" s="13">
        <f>SUM(C10:N10)</f>
        <v>200</v>
      </c>
    </row>
    <row r="11" spans="1:16" ht="37.5" x14ac:dyDescent="0.3">
      <c r="A11" s="42">
        <v>4075</v>
      </c>
      <c r="B11" s="5" t="s">
        <v>79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v>1000</v>
      </c>
      <c r="O11" s="13">
        <f>SUM(C11:N11)</f>
        <v>1000</v>
      </c>
    </row>
    <row r="12" spans="1:16" ht="37.5" x14ac:dyDescent="0.3">
      <c r="A12" s="42">
        <v>4540</v>
      </c>
      <c r="B12" s="5" t="s">
        <v>80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100</v>
      </c>
      <c r="O12" s="13">
        <f>SUM(C12:N12)</f>
        <v>100</v>
      </c>
    </row>
    <row r="13" spans="1:16" x14ac:dyDescent="0.3">
      <c r="A13" s="42">
        <v>4560</v>
      </c>
      <c r="B13" s="5" t="s">
        <v>81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0</v>
      </c>
      <c r="O13" s="13">
        <f>SUM(C13:N13)</f>
        <v>0</v>
      </c>
    </row>
    <row r="14" spans="1:16" x14ac:dyDescent="0.3">
      <c r="A14" s="42">
        <v>4565</v>
      </c>
      <c r="B14" s="5" t="s">
        <v>82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v>500</v>
      </c>
      <c r="O14" s="13">
        <f>SUM(C14:N14)</f>
        <v>500</v>
      </c>
    </row>
    <row r="15" spans="1:16" x14ac:dyDescent="0.3">
      <c r="B15" s="41" t="s">
        <v>16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10">
        <f>SUM(O11:O14)</f>
        <v>1600</v>
      </c>
      <c r="P15" s="12">
        <f>O15</f>
        <v>1600</v>
      </c>
    </row>
    <row r="16" spans="1:16" s="66" customFormat="1" ht="21" x14ac:dyDescent="0.35">
      <c r="A16" s="62"/>
      <c r="B16" s="63" t="s">
        <v>83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4">
        <f>(O6+O15)</f>
        <v>63957.51</v>
      </c>
      <c r="P16" s="65">
        <f>SUM(O16)</f>
        <v>63957.51</v>
      </c>
    </row>
    <row r="19" spans="1:16" x14ac:dyDescent="0.3">
      <c r="C19" s="17" t="s">
        <v>1</v>
      </c>
      <c r="D19" s="17" t="s">
        <v>2</v>
      </c>
      <c r="E19" s="17" t="s">
        <v>3</v>
      </c>
      <c r="F19" s="17" t="s">
        <v>4</v>
      </c>
      <c r="G19" s="17" t="s">
        <v>5</v>
      </c>
      <c r="H19" s="17" t="s">
        <v>6</v>
      </c>
      <c r="I19" s="17" t="s">
        <v>14</v>
      </c>
      <c r="J19" s="17" t="s">
        <v>7</v>
      </c>
      <c r="K19" s="17" t="s">
        <v>8</v>
      </c>
      <c r="L19" s="17" t="s">
        <v>9</v>
      </c>
      <c r="M19" s="17" t="s">
        <v>10</v>
      </c>
      <c r="N19" s="17" t="s">
        <v>11</v>
      </c>
      <c r="O19" s="16" t="s">
        <v>12</v>
      </c>
    </row>
    <row r="20" spans="1:16" ht="26.25" x14ac:dyDescent="0.4">
      <c r="B20" s="40" t="s">
        <v>43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1"/>
      <c r="P20" s="15"/>
    </row>
    <row r="21" spans="1:16" x14ac:dyDescent="0.3">
      <c r="A21" s="42">
        <v>5030</v>
      </c>
      <c r="B21" s="5" t="s">
        <v>44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60</v>
      </c>
      <c r="O21" s="9">
        <f>SUM(C21:N21)</f>
        <v>60</v>
      </c>
      <c r="P21" s="9"/>
    </row>
    <row r="22" spans="1:16" x14ac:dyDescent="0.3">
      <c r="A22" s="42">
        <v>5040</v>
      </c>
      <c r="B22" s="5" t="s">
        <v>46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1000</v>
      </c>
      <c r="O22" s="9">
        <f>SUM(C22:N22)</f>
        <v>1000</v>
      </c>
      <c r="P22" s="9"/>
    </row>
    <row r="23" spans="1:16" x14ac:dyDescent="0.3">
      <c r="A23" s="42">
        <v>5050</v>
      </c>
      <c r="B23" s="5" t="s">
        <v>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1000</v>
      </c>
      <c r="O23" s="9">
        <f>SUM(C23:N23)</f>
        <v>1000</v>
      </c>
      <c r="P23" s="9"/>
    </row>
    <row r="24" spans="1:16" ht="37.5" x14ac:dyDescent="0.3">
      <c r="A24" s="42">
        <v>5060</v>
      </c>
      <c r="B24" s="5" t="s">
        <v>47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1200</v>
      </c>
      <c r="O24" s="9">
        <f>SUM(C24:N24)</f>
        <v>1200</v>
      </c>
      <c r="P24" s="9"/>
    </row>
    <row r="25" spans="1:16" x14ac:dyDescent="0.3">
      <c r="B25" s="41" t="s">
        <v>16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0">
        <f>SUM(O21:O24)</f>
        <v>3260</v>
      </c>
      <c r="P25" s="12">
        <f>O25</f>
        <v>3260</v>
      </c>
    </row>
    <row r="26" spans="1:16" x14ac:dyDescent="0.3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</row>
    <row r="27" spans="1:16" ht="26.25" x14ac:dyDescent="0.3">
      <c r="B27" s="44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8"/>
      <c r="P27" s="14"/>
    </row>
    <row r="28" spans="1:16" x14ac:dyDescent="0.3">
      <c r="A28" s="46">
        <v>5210</v>
      </c>
      <c r="B28" s="4" t="s">
        <v>15</v>
      </c>
      <c r="C28" s="2"/>
      <c r="D28" s="2"/>
      <c r="E28" s="2"/>
      <c r="F28" s="2"/>
      <c r="G28" s="2"/>
      <c r="H28" s="2"/>
      <c r="I28" s="2"/>
      <c r="J28" s="2"/>
      <c r="K28" s="2"/>
      <c r="L28" s="2">
        <v>300</v>
      </c>
      <c r="M28" s="2"/>
      <c r="N28" s="2"/>
      <c r="O28" s="9">
        <f>SUM(C28:N28)</f>
        <v>300</v>
      </c>
      <c r="P28" s="12"/>
    </row>
    <row r="29" spans="1:16" x14ac:dyDescent="0.3">
      <c r="A29" s="46">
        <v>5218</v>
      </c>
      <c r="B29" s="4" t="s">
        <v>13</v>
      </c>
      <c r="C29" s="2"/>
      <c r="D29" s="2"/>
      <c r="E29" s="2"/>
      <c r="F29" s="2">
        <v>25</v>
      </c>
      <c r="G29" s="2">
        <v>25</v>
      </c>
      <c r="H29" s="2">
        <v>25</v>
      </c>
      <c r="I29" s="2">
        <v>25</v>
      </c>
      <c r="J29" s="2"/>
      <c r="K29" s="2"/>
      <c r="L29" s="2"/>
      <c r="M29" s="2"/>
      <c r="N29" s="2"/>
      <c r="O29" s="9">
        <f>SUM(C29:N29)</f>
        <v>100</v>
      </c>
      <c r="P29" s="12"/>
    </row>
    <row r="30" spans="1:16" x14ac:dyDescent="0.3">
      <c r="A30" s="46">
        <v>5220</v>
      </c>
      <c r="B30" s="4" t="s">
        <v>55</v>
      </c>
      <c r="C30" s="2"/>
      <c r="D30" s="2"/>
      <c r="E30" s="2"/>
      <c r="F30" s="2"/>
      <c r="G30" s="2"/>
      <c r="H30" s="2"/>
      <c r="I30" s="2"/>
      <c r="J30" s="2"/>
      <c r="K30" s="2"/>
      <c r="L30" s="2">
        <v>0</v>
      </c>
      <c r="M30" s="2"/>
      <c r="N30" s="2">
        <v>100</v>
      </c>
      <c r="O30" s="9">
        <f>SUM(C30:N30)</f>
        <v>100</v>
      </c>
      <c r="P30" s="12"/>
    </row>
    <row r="31" spans="1:16" x14ac:dyDescent="0.3">
      <c r="A31" s="46">
        <v>5225</v>
      </c>
      <c r="B31" s="4" t="s">
        <v>54</v>
      </c>
      <c r="C31" s="2"/>
      <c r="D31" s="2"/>
      <c r="E31" s="2"/>
      <c r="F31" s="2"/>
      <c r="G31" s="2"/>
      <c r="H31" s="2"/>
      <c r="I31" s="2"/>
      <c r="J31" s="2"/>
      <c r="K31" s="2"/>
      <c r="L31" s="2">
        <v>100</v>
      </c>
      <c r="M31" s="2"/>
      <c r="N31" s="2"/>
      <c r="O31" s="9">
        <f>SUM(C31:N31)</f>
        <v>100</v>
      </c>
      <c r="P31" s="12"/>
    </row>
    <row r="32" spans="1:16" ht="56.25" x14ac:dyDescent="0.3">
      <c r="A32" s="46"/>
      <c r="B32" s="4" t="s">
        <v>56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>
        <v>400</v>
      </c>
      <c r="O32" s="9">
        <f>SUM(C32:N32)</f>
        <v>400</v>
      </c>
      <c r="P32" s="12"/>
    </row>
    <row r="33" spans="1:16" x14ac:dyDescent="0.3">
      <c r="B33" s="45" t="s">
        <v>16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19">
        <f>SUM(O28:O32)</f>
        <v>1000</v>
      </c>
      <c r="P33" s="12">
        <f>O33</f>
        <v>1000</v>
      </c>
    </row>
    <row r="35" spans="1:16" ht="26.25" x14ac:dyDescent="0.4">
      <c r="B35" s="43" t="s">
        <v>26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1"/>
      <c r="P35" s="15"/>
    </row>
    <row r="36" spans="1:16" x14ac:dyDescent="0.3">
      <c r="A36" s="42">
        <v>5310</v>
      </c>
      <c r="B36" s="5" t="s">
        <v>27</v>
      </c>
      <c r="C36" s="6">
        <v>0</v>
      </c>
      <c r="D36" s="6">
        <v>150</v>
      </c>
      <c r="E36" s="6">
        <v>600</v>
      </c>
      <c r="F36" s="6">
        <v>0</v>
      </c>
      <c r="G36" s="6">
        <v>150</v>
      </c>
      <c r="H36" s="6">
        <v>600</v>
      </c>
      <c r="I36" s="6">
        <v>0</v>
      </c>
      <c r="J36" s="6">
        <v>150</v>
      </c>
      <c r="K36" s="6">
        <v>600</v>
      </c>
      <c r="L36" s="6">
        <v>0</v>
      </c>
      <c r="M36" s="6">
        <v>150</v>
      </c>
      <c r="N36" s="6">
        <v>600</v>
      </c>
      <c r="O36" s="9">
        <f>SUM(C36:N36)</f>
        <v>3000</v>
      </c>
      <c r="P36" s="9"/>
    </row>
    <row r="37" spans="1:16" x14ac:dyDescent="0.3">
      <c r="A37" s="42">
        <v>5325</v>
      </c>
      <c r="B37" s="5" t="s">
        <v>28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1000</v>
      </c>
      <c r="O37" s="9">
        <f>SUM(C37:N37)</f>
        <v>1000</v>
      </c>
      <c r="P37" s="9"/>
    </row>
    <row r="38" spans="1:16" x14ac:dyDescent="0.3">
      <c r="A38" s="42">
        <v>5330</v>
      </c>
      <c r="B38" s="5" t="s">
        <v>29</v>
      </c>
      <c r="C38" s="6">
        <v>350</v>
      </c>
      <c r="D38" s="6">
        <v>350</v>
      </c>
      <c r="E38" s="6">
        <v>350</v>
      </c>
      <c r="F38" s="6">
        <v>350</v>
      </c>
      <c r="G38" s="6">
        <v>350</v>
      </c>
      <c r="H38" s="6">
        <v>350</v>
      </c>
      <c r="I38" s="6">
        <v>350</v>
      </c>
      <c r="J38" s="6">
        <v>350</v>
      </c>
      <c r="K38" s="6">
        <v>350</v>
      </c>
      <c r="L38" s="6">
        <v>350</v>
      </c>
      <c r="M38" s="6">
        <v>350</v>
      </c>
      <c r="N38" s="6">
        <v>350</v>
      </c>
      <c r="O38" s="9">
        <f>SUM(C38:N38)</f>
        <v>4200</v>
      </c>
      <c r="P38" s="9"/>
    </row>
    <row r="39" spans="1:16" x14ac:dyDescent="0.3">
      <c r="A39" s="42">
        <v>5335</v>
      </c>
      <c r="B39" s="5" t="s">
        <v>30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f>SUM(C39:N39)</f>
        <v>0</v>
      </c>
      <c r="P39" s="9"/>
    </row>
    <row r="40" spans="1:16" x14ac:dyDescent="0.3">
      <c r="B40" s="41" t="s">
        <v>16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10">
        <f>SUM(O36:O39)</f>
        <v>8200</v>
      </c>
      <c r="P40" s="12">
        <f>O40</f>
        <v>8200</v>
      </c>
    </row>
    <row r="42" spans="1:16" ht="26.25" x14ac:dyDescent="0.4">
      <c r="B42" s="28" t="s">
        <v>32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11"/>
      <c r="P42" s="15"/>
    </row>
    <row r="43" spans="1:16" ht="37.5" x14ac:dyDescent="0.3">
      <c r="A43" s="39">
        <v>5405</v>
      </c>
      <c r="B43" s="5" t="s">
        <v>33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v>250</v>
      </c>
      <c r="O43" s="9">
        <f t="shared" ref="O43:O48" si="0">SUM(C43:N43)</f>
        <v>250</v>
      </c>
      <c r="P43" s="9"/>
    </row>
    <row r="44" spans="1:16" ht="37.5" x14ac:dyDescent="0.3">
      <c r="A44" s="39">
        <v>518</v>
      </c>
      <c r="B44" s="5" t="s">
        <v>57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v>50</v>
      </c>
      <c r="O44" s="9">
        <f t="shared" si="0"/>
        <v>50</v>
      </c>
      <c r="P44" s="9"/>
    </row>
    <row r="45" spans="1:16" x14ac:dyDescent="0.3">
      <c r="A45" s="39">
        <v>5420</v>
      </c>
      <c r="B45" s="5" t="s">
        <v>34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v>0</v>
      </c>
      <c r="O45" s="9">
        <f t="shared" si="0"/>
        <v>0</v>
      </c>
      <c r="P45" s="9"/>
    </row>
    <row r="46" spans="1:16" x14ac:dyDescent="0.3">
      <c r="A46" s="39">
        <v>5435</v>
      </c>
      <c r="B46" s="5" t="s">
        <v>58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v>500</v>
      </c>
      <c r="O46" s="9">
        <f t="shared" si="0"/>
        <v>500</v>
      </c>
      <c r="P46" s="9"/>
    </row>
    <row r="47" spans="1:16" ht="37.5" x14ac:dyDescent="0.3">
      <c r="A47" s="39">
        <v>5458</v>
      </c>
      <c r="B47" s="5" t="s">
        <v>59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v>0</v>
      </c>
      <c r="O47" s="9">
        <f t="shared" si="0"/>
        <v>0</v>
      </c>
      <c r="P47" s="9"/>
    </row>
    <row r="48" spans="1:16" ht="37.5" x14ac:dyDescent="0.3">
      <c r="A48" s="39">
        <v>5465</v>
      </c>
      <c r="B48" s="5" t="s">
        <v>60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v>500</v>
      </c>
      <c r="O48" s="9">
        <f t="shared" si="0"/>
        <v>500</v>
      </c>
      <c r="P48" s="12"/>
    </row>
    <row r="49" spans="1:16" x14ac:dyDescent="0.3">
      <c r="B49" s="22" t="s">
        <v>16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10">
        <f>SUM(O43:O48)</f>
        <v>1300</v>
      </c>
      <c r="P49" s="12">
        <f>O49</f>
        <v>1300</v>
      </c>
    </row>
    <row r="51" spans="1:16" ht="26.25" x14ac:dyDescent="0.4">
      <c r="B51" s="47" t="s">
        <v>39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1"/>
      <c r="P51" s="15"/>
    </row>
    <row r="52" spans="1:16" ht="37.5" x14ac:dyDescent="0.3">
      <c r="A52" s="42">
        <v>5500</v>
      </c>
      <c r="B52" s="5" t="s">
        <v>40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v>1250</v>
      </c>
      <c r="O52" s="9">
        <f>SUM(C52:N52)</f>
        <v>1250</v>
      </c>
      <c r="P52" s="9"/>
    </row>
    <row r="53" spans="1:16" ht="37.5" x14ac:dyDescent="0.3">
      <c r="A53" s="42">
        <v>5510</v>
      </c>
      <c r="B53" s="5" t="s">
        <v>41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>
        <v>3000</v>
      </c>
      <c r="O53" s="9">
        <f>SUM(C53:N53)</f>
        <v>3000</v>
      </c>
      <c r="P53" s="9"/>
    </row>
    <row r="54" spans="1:16" x14ac:dyDescent="0.3">
      <c r="A54" s="42">
        <v>5515</v>
      </c>
      <c r="B54" s="5" t="s">
        <v>42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500</v>
      </c>
      <c r="O54" s="9">
        <f>SUM(C54:N54)</f>
        <v>500</v>
      </c>
      <c r="P54" s="9"/>
    </row>
    <row r="55" spans="1:16" x14ac:dyDescent="0.3">
      <c r="B55" s="41" t="s">
        <v>16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10">
        <f>SUM(O52:O54)</f>
        <v>4750</v>
      </c>
      <c r="P55" s="12">
        <f>O55</f>
        <v>4750</v>
      </c>
    </row>
    <row r="57" spans="1:16" ht="26.25" x14ac:dyDescent="0.4">
      <c r="B57" s="48" t="s">
        <v>17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1"/>
      <c r="P57" s="15"/>
    </row>
    <row r="58" spans="1:16" ht="37.5" x14ac:dyDescent="0.3">
      <c r="A58" s="42">
        <v>5600</v>
      </c>
      <c r="B58" s="5" t="s">
        <v>18</v>
      </c>
      <c r="C58" s="6">
        <v>50</v>
      </c>
      <c r="D58" s="6">
        <v>50</v>
      </c>
      <c r="E58" s="6">
        <v>50</v>
      </c>
      <c r="F58" s="6">
        <v>75</v>
      </c>
      <c r="G58" s="6">
        <v>75</v>
      </c>
      <c r="H58" s="6">
        <v>75</v>
      </c>
      <c r="I58" s="6">
        <v>75</v>
      </c>
      <c r="J58" s="6">
        <v>75</v>
      </c>
      <c r="K58" s="6">
        <v>75</v>
      </c>
      <c r="L58" s="6">
        <v>50</v>
      </c>
      <c r="M58" s="6">
        <v>50</v>
      </c>
      <c r="N58" s="6">
        <v>50</v>
      </c>
      <c r="O58" s="9">
        <f>SUM(C58:N58)</f>
        <v>750</v>
      </c>
      <c r="P58" s="9"/>
    </row>
    <row r="59" spans="1:16" ht="37.5" x14ac:dyDescent="0.3">
      <c r="A59" s="42">
        <v>5615</v>
      </c>
      <c r="B59" s="5" t="s">
        <v>19</v>
      </c>
      <c r="C59" s="6">
        <v>650</v>
      </c>
      <c r="D59" s="6">
        <v>650</v>
      </c>
      <c r="E59" s="6">
        <v>650</v>
      </c>
      <c r="F59" s="6">
        <v>650</v>
      </c>
      <c r="G59" s="6">
        <v>650</v>
      </c>
      <c r="H59" s="6">
        <v>650</v>
      </c>
      <c r="I59" s="6">
        <v>650</v>
      </c>
      <c r="J59" s="6">
        <v>650</v>
      </c>
      <c r="K59" s="6">
        <v>650</v>
      </c>
      <c r="L59" s="6">
        <v>650</v>
      </c>
      <c r="M59" s="6">
        <v>650</v>
      </c>
      <c r="N59" s="6">
        <v>650</v>
      </c>
      <c r="O59" s="9">
        <f>SUM(C59:N59)</f>
        <v>7800</v>
      </c>
      <c r="P59" s="9"/>
    </row>
    <row r="60" spans="1:16" ht="37.5" x14ac:dyDescent="0.3">
      <c r="A60" s="42">
        <v>5625</v>
      </c>
      <c r="B60" s="5" t="s">
        <v>20</v>
      </c>
      <c r="C60" s="6">
        <v>0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>
        <f>SUM(C60:N60)</f>
        <v>0</v>
      </c>
      <c r="P60" s="9"/>
    </row>
    <row r="61" spans="1:16" ht="37.5" x14ac:dyDescent="0.3">
      <c r="A61" s="42">
        <v>5630</v>
      </c>
      <c r="B61" s="5" t="s">
        <v>21</v>
      </c>
      <c r="C61" s="6"/>
      <c r="D61" s="6">
        <v>0</v>
      </c>
      <c r="E61" s="6"/>
      <c r="F61" s="6"/>
      <c r="G61" s="6"/>
      <c r="H61" s="6"/>
      <c r="I61" s="6"/>
      <c r="J61" s="6"/>
      <c r="K61" s="6"/>
      <c r="L61" s="6">
        <v>0</v>
      </c>
      <c r="M61" s="6"/>
      <c r="N61" s="6"/>
      <c r="O61" s="9">
        <f>SUM(C61:N61)</f>
        <v>0</v>
      </c>
      <c r="P61" s="9"/>
    </row>
    <row r="62" spans="1:16" x14ac:dyDescent="0.3">
      <c r="B62" s="41" t="s">
        <v>16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0">
        <f>SUM(O58:O61)</f>
        <v>8550</v>
      </c>
      <c r="P62" s="12">
        <f>O62</f>
        <v>8550</v>
      </c>
    </row>
    <row r="64" spans="1:16" ht="26.25" x14ac:dyDescent="0.4">
      <c r="B64" s="49" t="s">
        <v>25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11"/>
      <c r="P64" s="15"/>
    </row>
    <row r="65" spans="1:16" x14ac:dyDescent="0.3">
      <c r="A65" s="42">
        <v>5700</v>
      </c>
      <c r="B65" s="5" t="s">
        <v>25</v>
      </c>
      <c r="C65" s="6">
        <v>525</v>
      </c>
      <c r="D65" s="6">
        <v>825</v>
      </c>
      <c r="E65" s="6">
        <v>825</v>
      </c>
      <c r="F65" s="6">
        <v>825</v>
      </c>
      <c r="G65" s="6">
        <v>825</v>
      </c>
      <c r="H65" s="6">
        <v>825</v>
      </c>
      <c r="I65" s="6">
        <v>825</v>
      </c>
      <c r="J65" s="6">
        <v>825</v>
      </c>
      <c r="K65" s="6">
        <v>825</v>
      </c>
      <c r="L65" s="6">
        <v>825</v>
      </c>
      <c r="M65" s="6">
        <v>825</v>
      </c>
      <c r="N65" s="6">
        <v>825</v>
      </c>
      <c r="O65" s="9">
        <f>SUM(C65:N65)</f>
        <v>9600</v>
      </c>
      <c r="P65" s="9"/>
    </row>
    <row r="66" spans="1:16" x14ac:dyDescent="0.3">
      <c r="B66" s="41" t="s">
        <v>16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0">
        <f>SUM(O65:O65)</f>
        <v>9600</v>
      </c>
      <c r="P66" s="12">
        <f>O66</f>
        <v>9600</v>
      </c>
    </row>
    <row r="68" spans="1:16" ht="26.25" x14ac:dyDescent="0.4">
      <c r="B68" s="50" t="s">
        <v>49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11"/>
      <c r="P68" s="15"/>
    </row>
    <row r="69" spans="1:16" ht="37.5" x14ac:dyDescent="0.3">
      <c r="A69" s="42">
        <v>5800</v>
      </c>
      <c r="B69" s="5" t="s">
        <v>50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>
        <v>250</v>
      </c>
      <c r="O69" s="9">
        <f>SUM(C69:N69)</f>
        <v>250</v>
      </c>
      <c r="P69" s="9"/>
    </row>
    <row r="70" spans="1:16" x14ac:dyDescent="0.3">
      <c r="A70" s="42">
        <v>5820</v>
      </c>
      <c r="B70" s="5" t="s">
        <v>69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>
        <v>500</v>
      </c>
      <c r="O70" s="9">
        <f>SUM(C70:N70)</f>
        <v>500</v>
      </c>
      <c r="P70" s="9"/>
    </row>
    <row r="71" spans="1:16" x14ac:dyDescent="0.3">
      <c r="B71" s="51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>
        <v>0</v>
      </c>
      <c r="O71" s="9">
        <f>SUM(C71:N71)</f>
        <v>0</v>
      </c>
      <c r="P71" s="9"/>
    </row>
    <row r="72" spans="1:16" x14ac:dyDescent="0.3">
      <c r="B72" s="22" t="s">
        <v>16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10">
        <f>SUM(O69:O71)</f>
        <v>750</v>
      </c>
      <c r="P72" s="12">
        <f>O72</f>
        <v>750</v>
      </c>
    </row>
    <row r="74" spans="1:16" ht="26.25" x14ac:dyDescent="0.4">
      <c r="B74" s="52" t="s">
        <v>48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1"/>
      <c r="P74" s="15"/>
    </row>
    <row r="75" spans="1:16" ht="37.5" x14ac:dyDescent="0.3">
      <c r="A75" s="42">
        <v>6100</v>
      </c>
      <c r="B75" s="5" t="s">
        <v>62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>
        <v>100</v>
      </c>
      <c r="O75" s="9">
        <f t="shared" ref="O75:O81" si="1">SUM(C75:N75)</f>
        <v>100</v>
      </c>
      <c r="P75" s="9"/>
    </row>
    <row r="76" spans="1:16" ht="37.5" x14ac:dyDescent="0.3">
      <c r="A76" s="42">
        <v>6110</v>
      </c>
      <c r="B76" s="5" t="s">
        <v>63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>
        <v>2500</v>
      </c>
      <c r="O76" s="9">
        <f t="shared" si="1"/>
        <v>2500</v>
      </c>
      <c r="P76" s="9"/>
    </row>
    <row r="77" spans="1:16" ht="37.5" x14ac:dyDescent="0.3">
      <c r="A77" s="42">
        <v>6120</v>
      </c>
      <c r="B77" s="5" t="s">
        <v>64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v>500</v>
      </c>
      <c r="O77" s="9">
        <f t="shared" si="1"/>
        <v>500</v>
      </c>
      <c r="P77" s="9"/>
    </row>
    <row r="78" spans="1:16" ht="37.5" x14ac:dyDescent="0.3">
      <c r="A78" s="42">
        <v>6130</v>
      </c>
      <c r="B78" s="5" t="s">
        <v>65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>
        <v>250</v>
      </c>
      <c r="O78" s="9">
        <f t="shared" si="1"/>
        <v>250</v>
      </c>
      <c r="P78" s="9"/>
    </row>
    <row r="79" spans="1:16" x14ac:dyDescent="0.3">
      <c r="A79" s="42">
        <v>6140</v>
      </c>
      <c r="B79" s="5" t="s">
        <v>66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>
        <v>200</v>
      </c>
      <c r="O79" s="9">
        <f t="shared" si="1"/>
        <v>200</v>
      </c>
      <c r="P79" s="9"/>
    </row>
    <row r="80" spans="1:16" ht="37.5" x14ac:dyDescent="0.3">
      <c r="A80" s="42">
        <v>6200</v>
      </c>
      <c r="B80" s="5" t="s">
        <v>67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>
        <v>250</v>
      </c>
      <c r="O80" s="9">
        <f t="shared" si="1"/>
        <v>250</v>
      </c>
      <c r="P80" s="9"/>
    </row>
    <row r="81" spans="1:16" ht="37.5" x14ac:dyDescent="0.3">
      <c r="A81" s="42">
        <v>6201</v>
      </c>
      <c r="B81" s="5" t="s">
        <v>31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v>2500</v>
      </c>
      <c r="O81" s="9">
        <f t="shared" si="1"/>
        <v>2500</v>
      </c>
      <c r="P81" s="9"/>
    </row>
    <row r="82" spans="1:16" x14ac:dyDescent="0.3">
      <c r="A82" s="42"/>
      <c r="B82" s="5" t="s">
        <v>71</v>
      </c>
      <c r="C82" s="6">
        <v>60</v>
      </c>
      <c r="D82" s="6">
        <v>60</v>
      </c>
      <c r="E82" s="6">
        <v>60</v>
      </c>
      <c r="F82" s="6">
        <v>60</v>
      </c>
      <c r="G82" s="6">
        <v>60</v>
      </c>
      <c r="H82" s="6">
        <v>60</v>
      </c>
      <c r="I82" s="6">
        <v>60</v>
      </c>
      <c r="J82" s="6">
        <v>60</v>
      </c>
      <c r="K82" s="6">
        <v>60</v>
      </c>
      <c r="L82" s="6">
        <v>60</v>
      </c>
      <c r="M82" s="6">
        <v>60</v>
      </c>
      <c r="N82" s="6">
        <v>60</v>
      </c>
      <c r="O82" s="9">
        <f>SUM(C82:N82)</f>
        <v>720</v>
      </c>
      <c r="P82" s="9"/>
    </row>
    <row r="83" spans="1:16" ht="37.5" x14ac:dyDescent="0.3">
      <c r="A83" s="42">
        <v>6210</v>
      </c>
      <c r="B83" s="5" t="s">
        <v>68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>
        <v>100</v>
      </c>
      <c r="O83" s="9">
        <f>SUM(C83:N83)</f>
        <v>100</v>
      </c>
      <c r="P83" s="9"/>
    </row>
    <row r="84" spans="1:16" x14ac:dyDescent="0.3">
      <c r="A84" s="42"/>
      <c r="B84" s="5" t="s">
        <v>70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>
        <v>5000</v>
      </c>
      <c r="O84" s="9">
        <f>SUM(C84:N84)</f>
        <v>5000</v>
      </c>
      <c r="P84" s="12"/>
    </row>
    <row r="85" spans="1:16" x14ac:dyDescent="0.3">
      <c r="B85" s="41" t="s">
        <v>16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0">
        <f>SUM(O75:O84)</f>
        <v>12120</v>
      </c>
      <c r="P85" s="12">
        <f>O85</f>
        <v>12120</v>
      </c>
    </row>
    <row r="87" spans="1:16" ht="26.25" x14ac:dyDescent="0.4">
      <c r="B87" s="52" t="s">
        <v>61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11"/>
      <c r="P87" s="15"/>
    </row>
    <row r="88" spans="1:16" x14ac:dyDescent="0.3">
      <c r="A88" s="42">
        <v>6300</v>
      </c>
      <c r="B88" s="5" t="s">
        <v>52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6">
        <v>25</v>
      </c>
    </row>
    <row r="89" spans="1:16" x14ac:dyDescent="0.3">
      <c r="A89" s="42">
        <v>6320</v>
      </c>
      <c r="B89" s="5" t="s">
        <v>53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6">
        <v>25</v>
      </c>
    </row>
    <row r="90" spans="1:16" x14ac:dyDescent="0.3">
      <c r="B90" s="41" t="s">
        <v>16</v>
      </c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10">
        <f>SUM(N88:N89)</f>
        <v>50</v>
      </c>
      <c r="P90" s="12">
        <f>O90</f>
        <v>50</v>
      </c>
    </row>
    <row r="92" spans="1:16" ht="26.25" x14ac:dyDescent="0.4">
      <c r="B92" s="53" t="s">
        <v>35</v>
      </c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11"/>
      <c r="P92" s="15"/>
    </row>
    <row r="93" spans="1:16" ht="37.5" x14ac:dyDescent="0.3">
      <c r="A93" s="42">
        <v>6400</v>
      </c>
      <c r="B93" s="5" t="s">
        <v>36</v>
      </c>
      <c r="C93" s="6">
        <v>125</v>
      </c>
      <c r="D93" s="6">
        <v>125</v>
      </c>
      <c r="E93" s="6">
        <v>125</v>
      </c>
      <c r="F93" s="6">
        <v>125</v>
      </c>
      <c r="G93" s="6">
        <v>125</v>
      </c>
      <c r="H93" s="6">
        <v>125</v>
      </c>
      <c r="I93" s="6">
        <v>125</v>
      </c>
      <c r="J93" s="6">
        <v>125</v>
      </c>
      <c r="K93" s="6">
        <v>125</v>
      </c>
      <c r="L93" s="6">
        <v>125</v>
      </c>
      <c r="M93" s="6">
        <v>125</v>
      </c>
      <c r="N93" s="6">
        <v>125</v>
      </c>
      <c r="O93" s="9">
        <f>SUM(C93:N93)</f>
        <v>1500</v>
      </c>
      <c r="P93" s="9"/>
    </row>
    <row r="94" spans="1:16" x14ac:dyDescent="0.3">
      <c r="A94" s="42">
        <v>6410</v>
      </c>
      <c r="B94" s="5" t="s">
        <v>38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>
        <v>240</v>
      </c>
      <c r="O94" s="9">
        <f>SUM(C94:N94)</f>
        <v>240</v>
      </c>
      <c r="P94" s="9"/>
    </row>
    <row r="95" spans="1:16" ht="37.5" x14ac:dyDescent="0.3">
      <c r="A95" s="42"/>
      <c r="B95" s="5" t="s">
        <v>37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>
        <v>50</v>
      </c>
      <c r="O95" s="9">
        <f>SUM(C95:N95)</f>
        <v>50</v>
      </c>
      <c r="P95" s="9"/>
    </row>
    <row r="96" spans="1:16" x14ac:dyDescent="0.3">
      <c r="B96" s="41" t="s">
        <v>16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10">
        <f>SUM(O93:O95)</f>
        <v>1790</v>
      </c>
      <c r="P96" s="12">
        <f>O96</f>
        <v>1790</v>
      </c>
    </row>
    <row r="98" spans="1:17" ht="26.25" x14ac:dyDescent="0.4">
      <c r="B98" s="58" t="s">
        <v>22</v>
      </c>
      <c r="C98" s="59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11"/>
      <c r="P98" s="15"/>
    </row>
    <row r="99" spans="1:17" x14ac:dyDescent="0.3">
      <c r="A99" s="42">
        <v>6500</v>
      </c>
      <c r="B99" s="5" t="s">
        <v>23</v>
      </c>
      <c r="C99" s="6">
        <v>275</v>
      </c>
      <c r="D99" s="6">
        <v>275</v>
      </c>
      <c r="E99" s="6">
        <v>275</v>
      </c>
      <c r="F99" s="6">
        <v>275</v>
      </c>
      <c r="G99" s="6">
        <v>275</v>
      </c>
      <c r="H99" s="6">
        <v>275</v>
      </c>
      <c r="I99" s="6">
        <v>275</v>
      </c>
      <c r="J99" s="6">
        <v>275</v>
      </c>
      <c r="K99" s="6">
        <v>275</v>
      </c>
      <c r="L99" s="6">
        <v>275</v>
      </c>
      <c r="M99" s="6">
        <v>275</v>
      </c>
      <c r="N99" s="6">
        <v>275</v>
      </c>
      <c r="O99" s="9">
        <f>SUM(C99:N99)</f>
        <v>3300</v>
      </c>
      <c r="P99" s="9"/>
    </row>
    <row r="100" spans="1:17" x14ac:dyDescent="0.3">
      <c r="A100" s="42">
        <v>6530</v>
      </c>
      <c r="B100" s="5" t="s">
        <v>24</v>
      </c>
      <c r="C100" s="6">
        <v>500</v>
      </c>
      <c r="D100" s="6">
        <v>500</v>
      </c>
      <c r="E100" s="6">
        <v>625</v>
      </c>
      <c r="F100" s="6">
        <v>625</v>
      </c>
      <c r="G100" s="6">
        <v>625</v>
      </c>
      <c r="H100" s="6">
        <v>625</v>
      </c>
      <c r="I100" s="6">
        <v>625</v>
      </c>
      <c r="J100" s="6">
        <v>625</v>
      </c>
      <c r="K100" s="6">
        <v>625</v>
      </c>
      <c r="L100" s="6">
        <v>600</v>
      </c>
      <c r="M100" s="6">
        <v>500</v>
      </c>
      <c r="N100" s="6">
        <v>500</v>
      </c>
      <c r="O100" s="9">
        <f>SUM(C100:N100)</f>
        <v>6975</v>
      </c>
      <c r="P100" s="9"/>
    </row>
    <row r="101" spans="1:17" x14ac:dyDescent="0.3">
      <c r="B101" s="41" t="s">
        <v>16</v>
      </c>
      <c r="C101" s="55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0">
        <f>SUM(O99:O100)</f>
        <v>10275</v>
      </c>
      <c r="P101" s="12">
        <f>O101</f>
        <v>10275</v>
      </c>
    </row>
    <row r="103" spans="1:17" x14ac:dyDescent="0.3">
      <c r="P103" s="18" t="s">
        <v>51</v>
      </c>
      <c r="Q103" s="17"/>
    </row>
    <row r="104" spans="1:17" s="66" customFormat="1" ht="21" x14ac:dyDescent="0.35">
      <c r="A104" s="62"/>
      <c r="B104" s="67" t="s">
        <v>84</v>
      </c>
      <c r="C104" s="67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9"/>
      <c r="P104" s="70">
        <f>SUM(P20:P101)</f>
        <v>61645</v>
      </c>
    </row>
    <row r="107" spans="1:17" ht="21" x14ac:dyDescent="0.35">
      <c r="B107" s="71" t="s">
        <v>85</v>
      </c>
      <c r="C107" s="71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P107" s="13">
        <f>(P16-P104)</f>
        <v>2312.510000000002</v>
      </c>
    </row>
  </sheetData>
  <mergeCells count="32">
    <mergeCell ref="B104:N104"/>
    <mergeCell ref="B107:N107"/>
    <mergeCell ref="B33:N33"/>
    <mergeCell ref="B62:N62"/>
    <mergeCell ref="B1:N1"/>
    <mergeCell ref="B27:N27"/>
    <mergeCell ref="B57:N57"/>
    <mergeCell ref="B20:N20"/>
    <mergeCell ref="B25:N25"/>
    <mergeCell ref="B51:N51"/>
    <mergeCell ref="B55:N55"/>
    <mergeCell ref="B3:N3"/>
    <mergeCell ref="B6:N6"/>
    <mergeCell ref="B8:N8"/>
    <mergeCell ref="B15:N15"/>
    <mergeCell ref="B16:N16"/>
    <mergeCell ref="B98:N98"/>
    <mergeCell ref="B101:N101"/>
    <mergeCell ref="B64:N64"/>
    <mergeCell ref="B66:N66"/>
    <mergeCell ref="B35:N35"/>
    <mergeCell ref="B87:N87"/>
    <mergeCell ref="B90:N90"/>
    <mergeCell ref="B96:N96"/>
    <mergeCell ref="B68:N68"/>
    <mergeCell ref="B72:N72"/>
    <mergeCell ref="B40:N40"/>
    <mergeCell ref="B74:N74"/>
    <mergeCell ref="B85:N85"/>
    <mergeCell ref="B42:N42"/>
    <mergeCell ref="B49:N49"/>
    <mergeCell ref="B92:N92"/>
  </mergeCells>
  <pageMargins left="0" right="0" top="0" bottom="0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Salazar</dc:creator>
  <cp:lastModifiedBy>Martin Salazar</cp:lastModifiedBy>
  <cp:lastPrinted>2019-01-14T23:30:46Z</cp:lastPrinted>
  <dcterms:created xsi:type="dcterms:W3CDTF">2017-09-17T18:53:36Z</dcterms:created>
  <dcterms:modified xsi:type="dcterms:W3CDTF">2019-01-20T20:48:55Z</dcterms:modified>
</cp:coreProperties>
</file>